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БЮДЖЕТ\БЮДЖЕТ 2018\Изменения 20.04.18\"/>
    </mc:Choice>
  </mc:AlternateContent>
  <bookViews>
    <workbookView xWindow="0" yWindow="135" windowWidth="15195" windowHeight="8385" firstSheet="3" activeTab="6"/>
  </bookViews>
  <sheets>
    <sheet name="прил 1 дох" sheetId="45" r:id="rId1"/>
    <sheet name="прил 3 расх" sheetId="13" r:id="rId2"/>
    <sheet name="прил 4 расх вед" sheetId="33" r:id="rId3"/>
    <sheet name="прил 5 распр бюдж асс" sheetId="93" r:id="rId4"/>
    <sheet name="прил 6 ассиг прогр непрогр" sheetId="94" r:id="rId5"/>
    <sheet name="прил2 источн" sheetId="92" r:id="rId6"/>
    <sheet name="прил 7 прогр" sheetId="72" r:id="rId7"/>
  </sheets>
  <calcPr calcId="162913"/>
</workbook>
</file>

<file path=xl/calcChain.xml><?xml version="1.0" encoding="utf-8"?>
<calcChain xmlns="http://schemas.openxmlformats.org/spreadsheetml/2006/main">
  <c r="F59" i="94" l="1"/>
  <c r="E59" i="94"/>
  <c r="D59" i="94"/>
  <c r="F56" i="94"/>
  <c r="F55" i="94" s="1"/>
  <c r="E55" i="94"/>
  <c r="D55" i="94"/>
  <c r="E20" i="94"/>
  <c r="D20" i="94"/>
  <c r="F25" i="94"/>
  <c r="E17" i="93"/>
  <c r="D17" i="93"/>
  <c r="D13" i="93"/>
  <c r="D70" i="93" s="1"/>
  <c r="E22" i="93"/>
  <c r="H12" i="33"/>
  <c r="G12" i="33"/>
  <c r="E63" i="93" l="1"/>
  <c r="D63" i="93"/>
  <c r="C63" i="93"/>
  <c r="E64" i="93"/>
  <c r="C17" i="93"/>
  <c r="E16" i="93"/>
  <c r="E15" i="93"/>
  <c r="H41" i="33"/>
  <c r="I21" i="33"/>
  <c r="I20" i="33"/>
  <c r="I19" i="33"/>
  <c r="I15" i="33" l="1"/>
  <c r="I12" i="33" s="1"/>
  <c r="I14" i="33"/>
  <c r="I13" i="33"/>
  <c r="I11" i="33"/>
  <c r="I10" i="33"/>
  <c r="I9" i="33"/>
  <c r="E31" i="13"/>
  <c r="E30" i="13" s="1"/>
  <c r="E29" i="13"/>
  <c r="E27" i="13"/>
  <c r="E26" i="13"/>
  <c r="E25" i="13"/>
  <c r="E24" i="13"/>
  <c r="E20" i="13"/>
  <c r="E18" i="13"/>
  <c r="E16" i="13"/>
  <c r="E15" i="13"/>
  <c r="E14" i="13"/>
  <c r="E13" i="13"/>
  <c r="D30" i="13"/>
  <c r="C30" i="13"/>
  <c r="E23" i="45"/>
  <c r="D23" i="45"/>
  <c r="C23" i="45"/>
  <c r="E37" i="45"/>
  <c r="D37" i="45"/>
  <c r="C37" i="45"/>
  <c r="E25" i="45"/>
  <c r="D25" i="45"/>
  <c r="C25" i="45"/>
  <c r="E13" i="45" l="1"/>
  <c r="D13" i="45"/>
  <c r="C13" i="45"/>
  <c r="F64" i="94" l="1"/>
  <c r="F65" i="94"/>
  <c r="F54" i="94"/>
  <c r="E44" i="94"/>
  <c r="D44" i="94"/>
  <c r="F45" i="94"/>
  <c r="F50" i="94"/>
  <c r="F49" i="94"/>
  <c r="F48" i="94"/>
  <c r="F47" i="94"/>
  <c r="F46" i="94"/>
  <c r="F62" i="94"/>
  <c r="E61" i="94" l="1"/>
  <c r="E66" i="94" s="1"/>
  <c r="D61" i="94"/>
  <c r="D66" i="94" s="1"/>
  <c r="D67" i="94" s="1"/>
  <c r="F44" i="94"/>
  <c r="F37" i="94"/>
  <c r="F36" i="94"/>
  <c r="F35" i="94"/>
  <c r="F32" i="94"/>
  <c r="D31" i="94"/>
  <c r="F24" i="94"/>
  <c r="E62" i="93"/>
  <c r="E61" i="93"/>
  <c r="E60" i="93"/>
  <c r="D56" i="93"/>
  <c r="C56" i="93"/>
  <c r="C70" i="93" s="1"/>
  <c r="E59" i="93"/>
  <c r="E58" i="93"/>
  <c r="E57" i="93"/>
  <c r="E39" i="93"/>
  <c r="D28" i="93"/>
  <c r="C28" i="93"/>
  <c r="E34" i="93"/>
  <c r="E33" i="93"/>
  <c r="E32" i="93"/>
  <c r="E30" i="93"/>
  <c r="F63" i="94"/>
  <c r="F61" i="94" s="1"/>
  <c r="F66" i="94" s="1"/>
  <c r="D57" i="94"/>
  <c r="E53" i="94"/>
  <c r="D53" i="94"/>
  <c r="F53" i="94"/>
  <c r="D51" i="94"/>
  <c r="F43" i="94"/>
  <c r="F42" i="94"/>
  <c r="F41" i="94"/>
  <c r="E38" i="94"/>
  <c r="F34" i="94"/>
  <c r="F33" i="94"/>
  <c r="E29" i="94"/>
  <c r="D29" i="94"/>
  <c r="F28" i="94"/>
  <c r="F27" i="94"/>
  <c r="F26" i="94"/>
  <c r="F23" i="94"/>
  <c r="F22" i="94"/>
  <c r="F19" i="94"/>
  <c r="F18" i="94"/>
  <c r="D17" i="94"/>
  <c r="E69" i="93"/>
  <c r="E68" i="93" s="1"/>
  <c r="D68" i="93"/>
  <c r="C68" i="93"/>
  <c r="E67" i="93"/>
  <c r="D66" i="93"/>
  <c r="D65" i="93" s="1"/>
  <c r="C65" i="93"/>
  <c r="E55" i="93"/>
  <c r="E54" i="93" s="1"/>
  <c r="D54" i="93"/>
  <c r="C54" i="93"/>
  <c r="E53" i="93"/>
  <c r="E52" i="93" s="1"/>
  <c r="C52" i="93"/>
  <c r="E51" i="93"/>
  <c r="E50" i="93" s="1"/>
  <c r="D50" i="93"/>
  <c r="C50" i="93"/>
  <c r="E49" i="93"/>
  <c r="E48" i="93" s="1"/>
  <c r="D48" i="93"/>
  <c r="C48" i="93"/>
  <c r="E45" i="93"/>
  <c r="E44" i="93" s="1"/>
  <c r="D44" i="93"/>
  <c r="C44" i="93"/>
  <c r="E43" i="93"/>
  <c r="D42" i="93"/>
  <c r="D41" i="93" s="1"/>
  <c r="C41" i="93"/>
  <c r="E40" i="93"/>
  <c r="E38" i="93"/>
  <c r="D37" i="93"/>
  <c r="C37" i="93"/>
  <c r="E36" i="93"/>
  <c r="E35" i="93" s="1"/>
  <c r="D35" i="93"/>
  <c r="C35" i="93"/>
  <c r="E31" i="93"/>
  <c r="E29" i="93"/>
  <c r="E27" i="93"/>
  <c r="E26" i="93" s="1"/>
  <c r="D26" i="93"/>
  <c r="C26" i="93"/>
  <c r="E25" i="93"/>
  <c r="E24" i="93"/>
  <c r="E23" i="93"/>
  <c r="E21" i="93"/>
  <c r="E20" i="93"/>
  <c r="E19" i="93"/>
  <c r="E18" i="93"/>
  <c r="E14" i="93"/>
  <c r="D14" i="93"/>
  <c r="C14" i="93"/>
  <c r="H46" i="33"/>
  <c r="H44" i="33"/>
  <c r="H36" i="33"/>
  <c r="H31" i="33"/>
  <c r="H29" i="33"/>
  <c r="H27" i="33"/>
  <c r="H24" i="33"/>
  <c r="H22" i="33"/>
  <c r="H18" i="33"/>
  <c r="H48" i="33" s="1"/>
  <c r="H16" i="33"/>
  <c r="H8" i="33"/>
  <c r="I46" i="33"/>
  <c r="I44" i="33"/>
  <c r="I42" i="33" s="1"/>
  <c r="I41" i="33" s="1"/>
  <c r="I37" i="33"/>
  <c r="I36" i="33" s="1"/>
  <c r="I31" i="33"/>
  <c r="I29" i="33"/>
  <c r="I27" i="33"/>
  <c r="I24" i="33"/>
  <c r="I22" i="33"/>
  <c r="I18" i="33"/>
  <c r="I16" i="33"/>
  <c r="I8" i="33"/>
  <c r="D12" i="13"/>
  <c r="D34" i="13"/>
  <c r="D32" i="13"/>
  <c r="D28" i="13"/>
  <c r="D23" i="13"/>
  <c r="D21" i="13"/>
  <c r="D19" i="13"/>
  <c r="D17" i="13"/>
  <c r="E34" i="13"/>
  <c r="E32" i="13"/>
  <c r="E28" i="13"/>
  <c r="E23" i="13"/>
  <c r="E21" i="13"/>
  <c r="E19" i="13"/>
  <c r="E17" i="13"/>
  <c r="E12" i="13"/>
  <c r="D35" i="45"/>
  <c r="D33" i="45"/>
  <c r="D30" i="45"/>
  <c r="D21" i="45"/>
  <c r="D18" i="45"/>
  <c r="D16" i="45"/>
  <c r="D11" i="45"/>
  <c r="D9" i="45"/>
  <c r="E35" i="45"/>
  <c r="E33" i="45"/>
  <c r="E30" i="45"/>
  <c r="E21" i="45"/>
  <c r="E18" i="45"/>
  <c r="E16" i="45"/>
  <c r="E11" i="45"/>
  <c r="E9" i="45"/>
  <c r="E8" i="45" l="1"/>
  <c r="D8" i="45"/>
  <c r="F20" i="94"/>
  <c r="I48" i="33"/>
  <c r="C47" i="93"/>
  <c r="C46" i="93" s="1"/>
  <c r="E47" i="93"/>
  <c r="E46" i="93" s="1"/>
  <c r="D36" i="13"/>
  <c r="E36" i="13"/>
  <c r="E32" i="45"/>
  <c r="D32" i="45"/>
  <c r="D29" i="45" s="1"/>
  <c r="D28" i="45" s="1"/>
  <c r="D39" i="45" s="1"/>
  <c r="E57" i="94"/>
  <c r="F58" i="94"/>
  <c r="F57" i="94" s="1"/>
  <c r="E51" i="94"/>
  <c r="F52" i="94"/>
  <c r="F51" i="94" s="1"/>
  <c r="D38" i="94"/>
  <c r="F39" i="94"/>
  <c r="F38" i="94" s="1"/>
  <c r="E31" i="94"/>
  <c r="F31" i="94"/>
  <c r="F30" i="94"/>
  <c r="F29" i="94" s="1"/>
  <c r="F17" i="94"/>
  <c r="D40" i="94"/>
  <c r="F40" i="94"/>
  <c r="E56" i="93"/>
  <c r="E28" i="93"/>
  <c r="C13" i="93"/>
  <c r="E66" i="93"/>
  <c r="E65" i="93" s="1"/>
  <c r="E37" i="93"/>
  <c r="D52" i="93"/>
  <c r="D47" i="93" s="1"/>
  <c r="D46" i="93" s="1"/>
  <c r="E40" i="94"/>
  <c r="E17" i="94"/>
  <c r="E42" i="93"/>
  <c r="E41" i="93" s="1"/>
  <c r="F17" i="72"/>
  <c r="E17" i="72"/>
  <c r="D17" i="72"/>
  <c r="G27" i="33"/>
  <c r="G18" i="33"/>
  <c r="G37" i="33"/>
  <c r="G36" i="33" s="1"/>
  <c r="G31" i="33"/>
  <c r="G22" i="33"/>
  <c r="E29" i="45" l="1"/>
  <c r="E28" i="45" s="1"/>
  <c r="E39" i="45" s="1"/>
  <c r="E13" i="93"/>
  <c r="E70" i="93" s="1"/>
  <c r="E67" i="94"/>
  <c r="F67" i="94"/>
  <c r="C28" i="13"/>
  <c r="C23" i="13"/>
  <c r="C12" i="13"/>
  <c r="C16" i="45" l="1"/>
  <c r="C11" i="45"/>
  <c r="G29" i="33"/>
  <c r="G24" i="33"/>
  <c r="C21" i="13"/>
  <c r="C17" i="13"/>
  <c r="C19" i="13"/>
  <c r="C35" i="45"/>
  <c r="C33" i="45"/>
  <c r="C18" i="45"/>
  <c r="C9" i="45"/>
  <c r="C21" i="45"/>
  <c r="C30" i="45"/>
  <c r="G46" i="33"/>
  <c r="G44" i="33"/>
  <c r="G42" i="33" s="1"/>
  <c r="G41" i="33" s="1"/>
  <c r="G8" i="33"/>
  <c r="G16" i="33"/>
  <c r="C32" i="13"/>
  <c r="C34" i="13"/>
  <c r="C8" i="45" l="1"/>
  <c r="G48" i="33"/>
  <c r="C36" i="13"/>
  <c r="C32" i="45"/>
  <c r="C29" i="45" s="1"/>
  <c r="C28" i="45" l="1"/>
  <c r="C39" i="45"/>
</calcChain>
</file>

<file path=xl/sharedStrings.xml><?xml version="1.0" encoding="utf-8"?>
<sst xmlns="http://schemas.openxmlformats.org/spreadsheetml/2006/main" count="708" uniqueCount="341">
  <si>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</si>
  <si>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</si>
  <si>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</si>
  <si>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</si>
  <si>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</si>
  <si>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</si>
  <si>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</si>
  <si>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Главный распорядитель бюджетных средств  бюджета</t>
  </si>
  <si>
    <t>Целевая программа  муниципального образования " Комплексное развитие систем коммунальной инфраструктуры Стойбинского сельсовета Селемджинского района  на 2011-2020 годы"</t>
  </si>
  <si>
    <t>Администрация Стойбинского сельсовета Селемджинского района</t>
  </si>
  <si>
    <t>Центральный аппарат</t>
  </si>
  <si>
    <t>Председатель представительного органа муниципального образования</t>
  </si>
  <si>
    <t>Другие 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</si>
  <si>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</si>
  <si>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</si>
  <si>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</si>
  <si>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0300</t>
  </si>
  <si>
    <t>Физическая культура и спорт</t>
  </si>
  <si>
    <t>0800</t>
  </si>
  <si>
    <t>Культура</t>
  </si>
  <si>
    <t>0801</t>
  </si>
  <si>
    <t>Дотации бюджетам субъектов Российской Федерации и муниципальных образований</t>
  </si>
  <si>
    <t>Иные межбюджетные трансферты</t>
  </si>
  <si>
    <t>1400</t>
  </si>
  <si>
    <t>Прочие межбюджетные трансферты общего характера</t>
  </si>
  <si>
    <t>1403</t>
  </si>
  <si>
    <t>Жилищно - коммунальное хозяйство</t>
  </si>
  <si>
    <t>2  00  00000  00  0000  000</t>
  </si>
  <si>
    <t>БЕЗВОЗМЕЗДНЫЕ ПОСТУПЛЕНИЯ</t>
  </si>
  <si>
    <t>2  02  00000  00  0000  000</t>
  </si>
  <si>
    <t>Безвозмездные поступления от других бюджетов бюджетной системы Российской Федерации</t>
  </si>
  <si>
    <t>1 11 05013  10 0000 120</t>
  </si>
  <si>
    <t>Код бюджетной классификации Российской Федерации</t>
  </si>
  <si>
    <t>Наименование доходов</t>
  </si>
  <si>
    <t>1</t>
  </si>
  <si>
    <t>1 00  00000  00  0000  000</t>
  </si>
  <si>
    <t>НАЛОГОВЫЕ И НЕНАЛОГОВЫЕ ДОХОДЫ</t>
  </si>
  <si>
    <t>1 01  00000  00  0000  000</t>
  </si>
  <si>
    <t>НАЛОГ НА ПРИБЫЛЬ, ДОХОДЫ</t>
  </si>
  <si>
    <t>Налог на доходы физических лиц</t>
  </si>
  <si>
    <t>Жилищно-коммунальное хозяйство</t>
  </si>
  <si>
    <t>0310</t>
  </si>
  <si>
    <t>0503</t>
  </si>
  <si>
    <t>Уличное освещение</t>
  </si>
  <si>
    <t>Безвозмездные перечисления бюджетам</t>
  </si>
  <si>
    <t>Функционирование высшего должностного лица  органа местного самоуправления</t>
  </si>
  <si>
    <t xml:space="preserve">Руководство и управление в сфере установленных функций органов  местного самоуправления </t>
  </si>
  <si>
    <t>Высшее должностное лицо органа местного самоуправления</t>
  </si>
  <si>
    <t>Резервный фонд</t>
  </si>
  <si>
    <t>Резервные фонды органов местного самоуправления</t>
  </si>
  <si>
    <t>Обеспечение пожарной безопасности</t>
  </si>
  <si>
    <t>Физкультура и спорт</t>
  </si>
  <si>
    <t>0200</t>
  </si>
  <si>
    <t>Наименование</t>
  </si>
  <si>
    <t>012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</si>
  <si>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</si>
  <si>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1 13 01995 10 0000 130</t>
  </si>
  <si>
    <t>Прочие доходы от оказания платных услуг (работ) получателями средств бюджетов поселений</t>
  </si>
  <si>
    <t>0500</t>
  </si>
  <si>
    <t>Перечень</t>
  </si>
  <si>
    <t>№п\п</t>
  </si>
  <si>
    <t>Наименование программы</t>
  </si>
  <si>
    <t>Итого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</si>
  <si>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</si>
  <si>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Культура,  кинематография</t>
  </si>
  <si>
    <t>Культура,   кинематография</t>
  </si>
  <si>
    <t>Физическая культура</t>
  </si>
  <si>
    <t>1  08  00000  00  0000  000</t>
  </si>
  <si>
    <t>ГОСУДАРСТВЕННАЯ ПОШЛИНА, СБОРЫ</t>
  </si>
  <si>
    <t>1  11  00000  00  0000  000</t>
  </si>
  <si>
    <t>ДОХОДЫ ОТ ИСПОЛЬЗОВАНИЯ ИМУЩЕСТВА, НАХОДЯЩЕГОСЯ В ГОСУДАРСТВЕННОЙ И МУНИЦИПАЛЬНОЙ СОБСТВЕННОСТИ</t>
  </si>
  <si>
    <t>1  12  00000  00  0000  000</t>
  </si>
  <si>
    <t>ПЛАТЕЖИ ПРИ ПОЛЬЗОВАНИИ ПРИРОДНЫМИ РЕСУРСАМИ</t>
  </si>
  <si>
    <t>1  12  01000  01  0000  120</t>
  </si>
  <si>
    <t>Плата за негативное воздействие на окружающую среду</t>
  </si>
  <si>
    <t>ВСЕГО ДОХОДОВ</t>
  </si>
  <si>
    <t>1100</t>
  </si>
  <si>
    <t>1101</t>
  </si>
  <si>
    <t>Всего</t>
  </si>
  <si>
    <t>СВОД  РАСХОДОВ</t>
  </si>
  <si>
    <t>по разделам, подразделам  государственной  функциональной классификации расходов Российской Федерации</t>
  </si>
  <si>
    <t>Коды бюджетной классификации (разделы, подразделы)</t>
  </si>
  <si>
    <t xml:space="preserve">Наименование </t>
  </si>
  <si>
    <t>Национальная безопасность и правоохранительная деятельность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</si>
  <si>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</si>
  <si>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</si>
  <si>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Всего расходов по бюджету</t>
  </si>
  <si>
    <t>0111</t>
  </si>
  <si>
    <t>Резервные фонды</t>
  </si>
  <si>
    <t>Код главы</t>
  </si>
  <si>
    <t>Рз</t>
  </si>
  <si>
    <t>ПР</t>
  </si>
  <si>
    <t>ЦСР</t>
  </si>
  <si>
    <t>ВР</t>
  </si>
  <si>
    <t>Общегосударственные вопросы</t>
  </si>
  <si>
    <t>0100</t>
  </si>
  <si>
    <t>Целевые программы муниципальных образований "Комплексное развитие систем коммунальной инфраструктуры Стойбинского сельсовета Селемджинского района 2011-2020гг."</t>
  </si>
  <si>
    <t>0505</t>
  </si>
  <si>
    <t>1 01  02010  01  0000  110</t>
  </si>
  <si>
    <t>1 06 00000 00 0000 000</t>
  </si>
  <si>
    <t>НАЛОГ НА ИМУЩЕСТВО</t>
  </si>
  <si>
    <t>1 06 06000 00 0000 000</t>
  </si>
  <si>
    <t>ЗЕМЕЛЬНЫЙ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</si>
  <si>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</si>
  <si>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1 08 04020 01 0000 110</t>
  </si>
  <si>
    <t>Доходы, получаемые в виде арендной платы  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</si>
  <si>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1 11 05035  10  0000 120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</si>
  <si>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</si>
  <si>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1  13  00000  00  0000  000</t>
  </si>
  <si>
    <t>ДОХОДЫ ОТ ОКАЗАНИЯ ПЛАТНЫХ УСЛУГ И КОМПЕНСАЦИИ ЗАТРАТ ГОСУДАРСТВА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</si>
  <si>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</si>
  <si>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</si>
  <si>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</si>
  <si>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Энергосбережение</t>
  </si>
  <si>
    <t>Благоустройство</t>
  </si>
  <si>
    <t>Модернизация ЖКХ</t>
  </si>
  <si>
    <t>Культура (ДК)</t>
  </si>
  <si>
    <t>Фонд оплаты труда казенных учреждений и взносы по обязательному социальному страхованию</t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</si>
  <si>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</si>
  <si>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</si>
  <si>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</si>
  <si>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1 06 01030 10 0000 110</t>
  </si>
  <si>
    <t>Исполнитель</t>
  </si>
  <si>
    <t>телефон 8(41646)148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</si>
  <si>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</si>
  <si>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88 8 00 800100</t>
  </si>
  <si>
    <t>100</t>
  </si>
  <si>
    <t>Закупка товаров, работ, услуг для государственных (муниципальных) нужд</t>
  </si>
  <si>
    <t>200</t>
  </si>
  <si>
    <t>Иные бюджетные ассигнования</t>
  </si>
  <si>
    <t>800</t>
  </si>
  <si>
    <t>88 8 00 80040</t>
  </si>
  <si>
    <t>88 8 00 80030</t>
  </si>
  <si>
    <t>Государственная регистрация актов гражданского состояния</t>
  </si>
  <si>
    <t>10 6 02 59300</t>
  </si>
  <si>
    <t>88 8 00 51180</t>
  </si>
  <si>
    <t>Долгосрочная целевая программа " Пожарная безопасность и защита населения на территории Стойбинского сельсовета 2016-2020гг"</t>
  </si>
  <si>
    <t>20 1 01 10130</t>
  </si>
  <si>
    <t>Дорожное хозяйство</t>
  </si>
  <si>
    <t>Подпрограмма "Дорожное хозяйство Стойбинского поселения на 2016-2020гг"</t>
  </si>
  <si>
    <t>30 2 01 10160</t>
  </si>
  <si>
    <t>Целевые программы муниципальных образований "Муниципальная целевая программа по Благоустройству с.Стойба на 2016-2020гг."</t>
  </si>
  <si>
    <t>30 1 01 10150</t>
  </si>
  <si>
    <t xml:space="preserve">Целевые программы  муниципальных образований " Муниципальная целевая программа по Энергосбережению с.Стойба на 2016-2020гг." </t>
  </si>
  <si>
    <t>40 3 01 10190</t>
  </si>
  <si>
    <t xml:space="preserve">Целевые программы  муниципальных образований " Муниципальная целевая программа по Уличному освещению с.Стойба на 2011-2020гг." </t>
  </si>
  <si>
    <t>40 4 01 10210</t>
  </si>
  <si>
    <t>40 2 01 10180</t>
  </si>
  <si>
    <t>88 8 00 80080</t>
  </si>
  <si>
    <t>Мероприятия в области спорта, физической культуры, туризма</t>
  </si>
  <si>
    <t>88 8 00 80090</t>
  </si>
  <si>
    <t>88 8 00 80100</t>
  </si>
  <si>
    <t>500</t>
  </si>
  <si>
    <t>Целевая программа муниципального образования "Муниципальная целевая программа по Благоустройству с.Стойба на 2016-2020гг"</t>
  </si>
  <si>
    <t>Долгосрочная целевая программа "Пожарная безопасность и защита населения на территории  Стойбинского сельсовета на 2016-2020гг."</t>
  </si>
  <si>
    <t>Целевая программа муниципального образования "Муниципальная целевая программа по Энергосбережению с.Стойба на 2016-2020гг"</t>
  </si>
  <si>
    <t>Подпрограмма "Дорожное хозяйство Стойбинского поселения на 2016-2020гг."</t>
  </si>
  <si>
    <t>Целевая программа муниципального образования "Муниципальная целевая программа по Уличному освещению с.Стойба на 2011-2020гг"</t>
  </si>
  <si>
    <t>2018 год</t>
  </si>
  <si>
    <t>88 8 00 80010</t>
  </si>
  <si>
    <t>88 8 00 80020</t>
  </si>
  <si>
    <t>Изменения</t>
  </si>
  <si>
    <t>Источники внутреннего финансирования дефицита бюджета</t>
  </si>
  <si>
    <t>(тыс.руб.)</t>
  </si>
  <si>
    <t>Код бюджетной классификации</t>
  </si>
  <si>
    <t>плановый период</t>
  </si>
  <si>
    <t>2019 год</t>
  </si>
  <si>
    <t>2</t>
  </si>
  <si>
    <t>3</t>
  </si>
  <si>
    <t>010 01 05 00 00 00 0000 000</t>
  </si>
  <si>
    <t>Изменение остатков средств на счетах по учету средств бюджета</t>
  </si>
  <si>
    <t xml:space="preserve">010 01 02 00 00 00 0000 000 </t>
  </si>
  <si>
    <t>Кредиты кредитных организаций в валюте Российской Федерации</t>
  </si>
  <si>
    <t>010 01 02 00 00 00 0000 700</t>
  </si>
  <si>
    <t>Получение кредитов от кредитных организаций в валюте Российской Федерации</t>
  </si>
  <si>
    <t>010 01 02 00 00 10 0000 710</t>
  </si>
  <si>
    <t>Получение кредитов от кредитных организаций бюджетами поселений в валюте Российской Федерации</t>
  </si>
  <si>
    <t>010 01 02 00 00 00 0000 800</t>
  </si>
  <si>
    <t>Погашение кредитов, предоставленных кредитными организациями в валюте Российской Федерации</t>
  </si>
  <si>
    <t>010 01 02  00 00 10 0000 810</t>
  </si>
  <si>
    <t>администрации Стойбинского сельсовета Селемджинского района Амурской области</t>
  </si>
  <si>
    <t>0104</t>
  </si>
  <si>
    <t xml:space="preserve">Распределение бюджетных ассигнований </t>
  </si>
  <si>
    <t>по разделам, подразделам, целевым статьям (государственным (муниципальным) программам и непрограммным направлениям деятельности), видам расходов классификации расходов</t>
  </si>
  <si>
    <t>Код бюджетной классификации (раздел, подраздел, целевая статья, вид расходов)</t>
  </si>
  <si>
    <t>0100 88 8 00 80000</t>
  </si>
  <si>
    <t>0102 88 8 00 80010</t>
  </si>
  <si>
    <t>Глава муниципального образования</t>
  </si>
  <si>
    <t>0102 88 8 00 80010 121</t>
  </si>
  <si>
    <t>Фонд оплаты труда</t>
  </si>
  <si>
    <t>0102 88 8 00 80010 129</t>
  </si>
  <si>
    <t>Начисления на оплату труда</t>
  </si>
  <si>
    <t>Центральный апперат</t>
  </si>
  <si>
    <t>Иные выплаты персоналу за исключением фонда оплаты труда</t>
  </si>
  <si>
    <t>Прочие закупки товаров, работ, услуг для государственных нужд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</si>
  <si>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</si>
  <si>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</si>
  <si>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</si>
  <si>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Резервные фонды местных администраций</t>
  </si>
  <si>
    <t>Обеспечение деятельности подведомственных учреждений, содержание технических должностей</t>
  </si>
  <si>
    <t>Государственная запись актов гражданского состояния</t>
  </si>
  <si>
    <t>Национальная безобасность и правоохранительная деятельность</t>
  </si>
  <si>
    <t>Национальная экономика (дорожнон хозяйство)</t>
  </si>
  <si>
    <t>Прочие расходы на благоустройство</t>
  </si>
  <si>
    <t>Межбюджетные трансферты общего характера бюджетам субъектов Российской Федерации и муниципальных образований</t>
  </si>
  <si>
    <t>4</t>
  </si>
  <si>
    <t>5</t>
  </si>
  <si>
    <t xml:space="preserve"> </t>
  </si>
  <si>
    <t>Непрограммые направления</t>
  </si>
  <si>
    <t>121</t>
  </si>
  <si>
    <t>Взносы по обязательному соц. страхованию</t>
  </si>
  <si>
    <t>129</t>
  </si>
  <si>
    <t xml:space="preserve">Фонд оплаты труда </t>
  </si>
  <si>
    <t>122</t>
  </si>
  <si>
    <t>244</t>
  </si>
  <si>
    <t>851</t>
  </si>
  <si>
    <t>Уплата прочих налогов, сборов и иных платежей</t>
  </si>
  <si>
    <t>852</t>
  </si>
  <si>
    <t>853</t>
  </si>
  <si>
    <t>Резервные средства</t>
  </si>
  <si>
    <t>111</t>
  </si>
  <si>
    <t>112</t>
  </si>
  <si>
    <t>119</t>
  </si>
  <si>
    <t>Фонд оплаты труда государственных (муниципальных) органов</t>
  </si>
  <si>
    <t>Прочие закупки товаров, работ и услуг для государственных нужд</t>
  </si>
  <si>
    <t>Программые направления</t>
  </si>
  <si>
    <t>Целевые программы муниципальных образований</t>
  </si>
  <si>
    <t>Стойбинского сельсовета Селемджинского района Амурской области</t>
  </si>
  <si>
    <t xml:space="preserve">0104 88 8 00 80020 121 </t>
  </si>
  <si>
    <t>0104 88 8 00 80020 122</t>
  </si>
  <si>
    <t>0104 88 8 00 80020 129</t>
  </si>
  <si>
    <t>0104 88 8 00 80020 244</t>
  </si>
  <si>
    <t>0104 88 8 00 80020 851</t>
  </si>
  <si>
    <t>0104 88 8 00 80020 852</t>
  </si>
  <si>
    <t>0104 88 8 00 80020 853</t>
  </si>
  <si>
    <t>1001 88 8 00 80020 312</t>
  </si>
  <si>
    <t>0111 88 8 00 80040</t>
  </si>
  <si>
    <t>0111 88 8 00 80040 870</t>
  </si>
  <si>
    <t>0104 88 8 00 80020</t>
  </si>
  <si>
    <t>0100 88 8 00 80030</t>
  </si>
  <si>
    <t>0113 88 8 00 80030 111</t>
  </si>
  <si>
    <t>0113 88 8 00 80030 112</t>
  </si>
  <si>
    <t>0113 88 8 00 80030 119</t>
  </si>
  <si>
    <t>0113 88 8 00 80030 244</t>
  </si>
  <si>
    <t>0113 88 8 00 80030 851</t>
  </si>
  <si>
    <t>0113 88 8 00 80030 853</t>
  </si>
  <si>
    <t>0113 88 8 00 80101</t>
  </si>
  <si>
    <t>0113 88 8 00 80101 244</t>
  </si>
  <si>
    <t>0200 88 8 00 80050</t>
  </si>
  <si>
    <t>0203 88 8 00 80050 121</t>
  </si>
  <si>
    <t>0203 88 8 00 80050 129</t>
  </si>
  <si>
    <t>0203 88 8 00 80050 244</t>
  </si>
  <si>
    <t>0300 20 1 01 10130</t>
  </si>
  <si>
    <t xml:space="preserve">0310 20 1 01 10130 </t>
  </si>
  <si>
    <t>0310 20 1 01 10130 244</t>
  </si>
  <si>
    <t>0400 30 2 01 10160</t>
  </si>
  <si>
    <t>0409 30 2 01 10160 244</t>
  </si>
  <si>
    <t>0503 40 4 01 10210</t>
  </si>
  <si>
    <t>0503 40 4 01 10210 244</t>
  </si>
  <si>
    <t>0503 40 3 01 10190</t>
  </si>
  <si>
    <t>0503 40 3 01 10190 244</t>
  </si>
  <si>
    <t>0503 30 1 01 10150</t>
  </si>
  <si>
    <t>0503 30 1 01 10150 244</t>
  </si>
  <si>
    <t>0505 40 2 01 10180</t>
  </si>
  <si>
    <t>0505 40 2 01 10180 244</t>
  </si>
  <si>
    <t>0801 88 8 00 80080</t>
  </si>
  <si>
    <t>0801 88 8 00 80080 111</t>
  </si>
  <si>
    <t>0801 88 8 00 80080 112</t>
  </si>
  <si>
    <t>0801 88 8 00 80080 119</t>
  </si>
  <si>
    <t>0801 88 8 00 80080 244</t>
  </si>
  <si>
    <t>0801 88 8 00 80080 851</t>
  </si>
  <si>
    <t>0801 88 8 00 80080 853</t>
  </si>
  <si>
    <t>1101 88 8 00 80090</t>
  </si>
  <si>
    <t>1101 88 8 00 80090 244</t>
  </si>
  <si>
    <t>1403 88 8 00 80100</t>
  </si>
  <si>
    <t>1403 88 8 0080100 540</t>
  </si>
  <si>
    <t>870</t>
  </si>
  <si>
    <t>88 8 00 80101</t>
  </si>
  <si>
    <t>88 8 00 80050</t>
  </si>
  <si>
    <t>Муниципальная программа Дорожное хозяйство с.Стойба на 2016-2020гг"</t>
  </si>
  <si>
    <t>Итого расходов по непрограммным направлениям</t>
  </si>
  <si>
    <t>Итого расходов по программным направлениям</t>
  </si>
  <si>
    <t>8(41646)148</t>
  </si>
  <si>
    <t>Приложение № 1                                                                                                                                       к решению Стойбинского сельского Совета народных депутатов "О внесении изменений в Решение Стойбинского сельского Совета народных депутатов от 28.12.2017 №11/44 "О бюджете Стойбинского сельсовета на 2018 год и плановый период 2019 -2020 годов"                                                                                                         от "__" __________ 2018 года  №____</t>
  </si>
  <si>
    <t>Доходы Стойбинского сельсовета на 2018 год и плановый период 2019 - 2020 годов</t>
  </si>
  <si>
    <t xml:space="preserve"> План до изменений 2018  год                       </t>
  </si>
  <si>
    <t>План с учетом изменений на 2018 год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</si>
  <si>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</si>
  <si>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</si>
  <si>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</si>
  <si>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</si>
  <si>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</si>
  <si>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</si>
  <si>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</si>
  <si>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</si>
  <si>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</si>
  <si>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</si>
  <si>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2  02  15001  10  0000  151 </t>
  </si>
  <si>
    <t>2  02  15000  00  0000  151</t>
  </si>
  <si>
    <t xml:space="preserve">2  02  35118  10  0000  151 </t>
  </si>
  <si>
    <t xml:space="preserve">2  02  35118  00  0000  151 </t>
  </si>
  <si>
    <t xml:space="preserve">2  02  35930  10  0000  151 </t>
  </si>
  <si>
    <t xml:space="preserve">2  02  35930  00  0000  151 </t>
  </si>
  <si>
    <t xml:space="preserve">2  02  35000  00  0000  151 </t>
  </si>
  <si>
    <t xml:space="preserve">2  02  40000  00  0000  151 </t>
  </si>
  <si>
    <t>2 02 49999 10 0000 151</t>
  </si>
  <si>
    <t>Прочие межбюджетные трансферты, передаваемые бюджетам сельских поселений</t>
  </si>
  <si>
    <t>Глава Стойбинского сельсовета</t>
  </si>
  <si>
    <t>С.В.Варкентин</t>
  </si>
  <si>
    <t>Главный бухгалтер</t>
  </si>
  <si>
    <t>О.О.Кононова</t>
  </si>
  <si>
    <t>Приложение №2                                                                                  к решению Стойбинского сельского Совета народных депутатов " О внесении изменений в Решение Стойбинского сельского Совета народных депутатов от 28.12.2017 №11/44 "О бюджете Стойбинского сельсовета на 2018 год и плановый период 2019-2020 годов"  от "___" ___________ 2018 г. №______</t>
  </si>
  <si>
    <t>2020 год</t>
  </si>
  <si>
    <t>185,9</t>
  </si>
  <si>
    <t xml:space="preserve">Глава Стойбинского сельсовета </t>
  </si>
  <si>
    <t>Приложение № 3                                                                                                                                      к решению Стойбинского сельского Совета народных депутатов " О внесении изменений в Решение Стойбинского сельского Совета народных депутатов от 28.12.2017 №11/44 "О бюджете Стойбинского сельсовета на 2018 год и плановый период 2019-2020 годов" от "___" _____________ 2018 года № _____</t>
  </si>
  <si>
    <t xml:space="preserve"> бюджета Стойбинского сельсовета на 2018 год и плановый период 2019 - 2020 годов</t>
  </si>
  <si>
    <t xml:space="preserve">План до изменения на 2018 год         </t>
  </si>
  <si>
    <t xml:space="preserve">План с учетом изменения 2018 год         </t>
  </si>
  <si>
    <t>Приложение № 4                                                                                  к решению Стойбинского сельского Совета народных депутатов " О внесении изменений в Решение Стойбинского сельского Совета народных депутатов от 28.12.2017 №11/44 "О бюджете Стойбинского сельсовета на 2018 год и плановый период 2019-2020 годов"                                           от "___" ____________ 2018 г. №_____</t>
  </si>
  <si>
    <t xml:space="preserve">План до изменений 2018 год  </t>
  </si>
  <si>
    <t xml:space="preserve">План с учетом изменений 2018 год  </t>
  </si>
  <si>
    <t>1000</t>
  </si>
  <si>
    <t>Социальная политика</t>
  </si>
  <si>
    <t>Пенсии муниципальным служащим</t>
  </si>
  <si>
    <t xml:space="preserve"> Ведомственная классификация расходов бюджета Стойбинского сельсовета на 2018 год и плановый период 2019-2020 годов</t>
  </si>
  <si>
    <t>Пенсионное обеспечение</t>
  </si>
  <si>
    <t>Пенсии, иные социальные доплаты к пенсии муниципальным служащим</t>
  </si>
  <si>
    <t>Приложение № 5                                                                                  к решению Стойбинского сельского Совета народных депутатов " О внесении изменений в Решение Стойбинского сельского Совета народных депутатов от 28.12.2017 №11/44 "О бюджете Стойбинского сельсовета на 2018 год и плановый период 2019-2020 годов"                                           от "___" ____________ 2018 г. №_____</t>
  </si>
  <si>
    <t>План 2018</t>
  </si>
  <si>
    <t>1001 88 8 00 80020</t>
  </si>
  <si>
    <t>0104 88 8 00 80020 831</t>
  </si>
  <si>
    <t>Исполнение судебных актов Российской Федерации</t>
  </si>
  <si>
    <t>Приложение № 6                                                                                  к решению Стойбинского сельского Совета народных депутатов " О внесении изменений в Решение Стойбинского сельского Совета народных депутатов от 28.12.2017 №11/44 "О бюджете Стойбинского сельсовета на 2018 год и плановый период 2019-2020 годов"                                           от "___" ____________ 2018г. №_____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</si>
  <si>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Стойбинского сельсовета Селемджинского района Амурской области на 2018 год и плановый период 2019-2020гг</t>
  </si>
  <si>
    <t>План 2018 год</t>
  </si>
  <si>
    <t>831</t>
  </si>
  <si>
    <t>Приложение № 7                                                                                  к решению Стойбинского сельского Совета народных депутатов "О внесении изменений в Решение Стойбинского Совета народных депутатов от 28.12.2017 №11/44 "О бюджете Стойбинского сельсовета на 2018 год и плановый период 2019-2020 годов"                                                                   от "___" ______________ 2018 года  № ____</t>
  </si>
  <si>
    <t>целевых программ муниципальных образований на 2018 год и плановый период 2019-2020 годов</t>
  </si>
  <si>
    <t>План до изменений 2018 год</t>
  </si>
  <si>
    <t>План с учетом изменений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</si>
</sst>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7" x14ac:knownFonts="1"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sz val="9"/>
      <color indexed="8"/>
      <name val="Times New Roman"/>
      <family val="1"/>
      <charset val="204"/>
    </font>
    <font>
      <b/>
      <sz val="8"/>
      <name val="Arial Cyr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6" fillId="0" borderId="0"/>
    <xf numFmtId="0" fontId="44" fillId="0" borderId="0"/>
  </cellStyleXfs>
  <cellXfs count="219">
    <xf numFmtId="0" fontId="0" fillId="0" borderId="0" xfId="0"/>
    <xf numFmtId="0" fontId="2" fillId="0" borderId="0" xfId="0" applyFont="1" applyFill="1"/>
    <xf numFmtId="49" fontId="3" fillId="0" borderId="10" xfId="0" applyNumberFormat="1" applyFont="1" applyFill="1" applyBorder="1" applyAlignment="1" applyProtection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 applyProtection="1">
      <alignment horizontal="center" vertical="top"/>
    </xf>
    <xf numFmtId="49" fontId="2" fillId="0" borderId="10" xfId="0" applyNumberFormat="1" applyFont="1" applyFill="1" applyBorder="1" applyAlignment="1" applyProtection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/>
    <xf numFmtId="0" fontId="9" fillId="0" borderId="0" xfId="0" applyFont="1" applyFill="1"/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/>
    <xf numFmtId="0" fontId="3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/>
    <xf numFmtId="0" fontId="4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applyProtection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1" fillId="0" borderId="10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3" fillId="0" borderId="10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/>
    </xf>
    <xf numFmtId="0" fontId="2" fillId="0" borderId="10" xfId="0" applyFont="1" applyFill="1" applyBorder="1" applyAlignment="1" applyProtection="1">
      <alignment horizontal="left" vertical="top" wrapText="1"/>
    </xf>
    <xf numFmtId="165" fontId="3" fillId="0" borderId="10" xfId="0" applyNumberFormat="1" applyFont="1" applyFill="1" applyBorder="1" applyAlignment="1" applyProtection="1">
      <alignment horizontal="center" vertical="top" wrapText="1"/>
    </xf>
    <xf numFmtId="165" fontId="2" fillId="0" borderId="10" xfId="0" applyNumberFormat="1" applyFont="1" applyFill="1" applyBorder="1" applyAlignment="1" applyProtection="1">
      <alignment horizontal="center" vertical="top" wrapText="1"/>
    </xf>
    <xf numFmtId="165" fontId="2" fillId="0" borderId="0" xfId="0" applyNumberFormat="1" applyFont="1" applyFill="1"/>
    <xf numFmtId="0" fontId="8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 applyProtection="1">
      <alignment horizontal="left" vertical="top" wrapText="1"/>
    </xf>
    <xf numFmtId="49" fontId="2" fillId="24" borderId="10" xfId="0" applyNumberFormat="1" applyFont="1" applyFill="1" applyBorder="1" applyAlignment="1">
      <alignment horizontal="center" vertical="top"/>
    </xf>
    <xf numFmtId="49" fontId="2" fillId="24" borderId="10" xfId="0" applyNumberFormat="1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 applyProtection="1">
      <alignment horizontal="center" vertical="top"/>
    </xf>
    <xf numFmtId="165" fontId="2" fillId="24" borderId="10" xfId="0" applyNumberFormat="1" applyFont="1" applyFill="1" applyBorder="1" applyAlignment="1" applyProtection="1">
      <alignment horizontal="center" vertical="top" wrapText="1"/>
    </xf>
    <xf numFmtId="0" fontId="2" fillId="24" borderId="0" xfId="0" applyFont="1" applyFill="1"/>
    <xf numFmtId="49" fontId="2" fillId="24" borderId="10" xfId="0" applyNumberFormat="1" applyFont="1" applyFill="1" applyBorder="1" applyAlignment="1" applyProtection="1">
      <alignment horizontal="left" vertical="top" wrapText="1"/>
    </xf>
    <xf numFmtId="49" fontId="2" fillId="24" borderId="10" xfId="0" applyNumberFormat="1" applyFont="1" applyFill="1" applyBorder="1" applyAlignment="1">
      <alignment horizontal="left" vertical="top" wrapText="1"/>
    </xf>
    <xf numFmtId="165" fontId="2" fillId="24" borderId="10" xfId="0" applyNumberFormat="1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/>
    </xf>
    <xf numFmtId="49" fontId="3" fillId="24" borderId="10" xfId="0" applyNumberFormat="1" applyFont="1" applyFill="1" applyBorder="1" applyAlignment="1" applyProtection="1">
      <alignment horizontal="center" vertical="top"/>
    </xf>
    <xf numFmtId="165" fontId="3" fillId="24" borderId="10" xfId="0" applyNumberFormat="1" applyFont="1" applyFill="1" applyBorder="1" applyAlignment="1" applyProtection="1">
      <alignment horizontal="center" vertical="top" wrapText="1"/>
    </xf>
    <xf numFmtId="49" fontId="2" fillId="24" borderId="10" xfId="0" applyNumberFormat="1" applyFont="1" applyFill="1" applyBorder="1" applyAlignment="1">
      <alignment wrapText="1"/>
    </xf>
    <xf numFmtId="165" fontId="3" fillId="24" borderId="10" xfId="0" applyNumberFormat="1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wrapText="1"/>
    </xf>
    <xf numFmtId="165" fontId="2" fillId="24" borderId="10" xfId="0" applyNumberFormat="1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wrapText="1"/>
    </xf>
    <xf numFmtId="49" fontId="3" fillId="24" borderId="10" xfId="0" applyNumberFormat="1" applyFont="1" applyFill="1" applyBorder="1" applyAlignment="1">
      <alignment horizontal="center" wrapText="1"/>
    </xf>
    <xf numFmtId="165" fontId="3" fillId="24" borderId="10" xfId="0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vertical="top"/>
    </xf>
    <xf numFmtId="165" fontId="2" fillId="0" borderId="10" xfId="0" applyNumberFormat="1" applyFont="1" applyFill="1" applyBorder="1" applyAlignment="1">
      <alignment vertical="top"/>
    </xf>
    <xf numFmtId="165" fontId="3" fillId="0" borderId="10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2" fillId="0" borderId="10" xfId="0" applyNumberFormat="1" applyFont="1" applyFill="1" applyBorder="1" applyAlignment="1">
      <alignment vertical="top" wrapText="1"/>
    </xf>
    <xf numFmtId="165" fontId="2" fillId="0" borderId="10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/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/>
    <xf numFmtId="49" fontId="3" fillId="24" borderId="10" xfId="0" applyNumberFormat="1" applyFont="1" applyFill="1" applyBorder="1" applyAlignment="1" applyProtection="1">
      <alignment horizontal="left" vertical="top" wrapText="1"/>
    </xf>
    <xf numFmtId="0" fontId="3" fillId="24" borderId="0" xfId="0" applyFont="1" applyFill="1"/>
    <xf numFmtId="0" fontId="3" fillId="24" borderId="10" xfId="0" applyFont="1" applyFill="1" applyBorder="1" applyAlignment="1">
      <alignment horizontal="left" vertical="top" wrapText="1"/>
    </xf>
    <xf numFmtId="49" fontId="3" fillId="24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center" vertical="top" wrapText="1"/>
    </xf>
    <xf numFmtId="0" fontId="28" fillId="0" borderId="0" xfId="0" applyFont="1" applyFill="1"/>
    <xf numFmtId="0" fontId="30" fillId="0" borderId="0" xfId="0" applyFont="1"/>
    <xf numFmtId="0" fontId="30" fillId="0" borderId="0" xfId="0" applyFont="1" applyFill="1"/>
    <xf numFmtId="0" fontId="29" fillId="0" borderId="0" xfId="0" applyFont="1"/>
    <xf numFmtId="0" fontId="31" fillId="0" borderId="0" xfId="0" applyFont="1" applyFill="1"/>
    <xf numFmtId="0" fontId="29" fillId="0" borderId="0" xfId="0" applyFont="1" applyFill="1" applyAlignment="1"/>
    <xf numFmtId="0" fontId="31" fillId="0" borderId="0" xfId="0" applyFont="1" applyFill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top"/>
    </xf>
    <xf numFmtId="49" fontId="34" fillId="0" borderId="10" xfId="0" applyNumberFormat="1" applyFont="1" applyFill="1" applyBorder="1" applyAlignment="1">
      <alignment vertical="top" wrapText="1"/>
    </xf>
    <xf numFmtId="165" fontId="29" fillId="0" borderId="10" xfId="0" applyNumberFormat="1" applyFont="1" applyFill="1" applyBorder="1" applyAlignment="1">
      <alignment vertical="center" wrapText="1"/>
    </xf>
    <xf numFmtId="165" fontId="29" fillId="0" borderId="10" xfId="0" applyNumberFormat="1" applyFont="1" applyFill="1" applyBorder="1" applyAlignment="1">
      <alignment vertical="center"/>
    </xf>
    <xf numFmtId="0" fontId="29" fillId="0" borderId="10" xfId="0" applyNumberFormat="1" applyFont="1" applyFill="1" applyBorder="1" applyAlignment="1" applyProtection="1">
      <alignment horizontal="left" vertical="top" wrapText="1"/>
    </xf>
    <xf numFmtId="0" fontId="33" fillId="0" borderId="10" xfId="0" applyFont="1" applyFill="1" applyBorder="1"/>
    <xf numFmtId="0" fontId="33" fillId="0" borderId="10" xfId="0" applyFont="1" applyFill="1" applyBorder="1" applyAlignment="1">
      <alignment horizontal="right"/>
    </xf>
    <xf numFmtId="165" fontId="33" fillId="0" borderId="10" xfId="0" applyNumberFormat="1" applyFont="1" applyFill="1" applyBorder="1"/>
    <xf numFmtId="0" fontId="33" fillId="0" borderId="0" xfId="0" applyFont="1" applyFill="1"/>
    <xf numFmtId="49" fontId="3" fillId="0" borderId="10" xfId="0" applyNumberFormat="1" applyFont="1" applyFill="1" applyBorder="1" applyAlignment="1">
      <alignment horizontal="left" vertical="top" wrapText="1"/>
    </xf>
    <xf numFmtId="0" fontId="35" fillId="0" borderId="0" xfId="0" applyFont="1"/>
    <xf numFmtId="49" fontId="4" fillId="0" borderId="15" xfId="0" applyNumberFormat="1" applyFont="1" applyFill="1" applyBorder="1" applyAlignment="1">
      <alignment horizontal="center" vertical="top" wrapText="1"/>
    </xf>
    <xf numFmtId="164" fontId="4" fillId="0" borderId="15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36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 applyProtection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7" fillId="0" borderId="0" xfId="0" applyFont="1" applyAlignment="1">
      <alignment horizontal="left"/>
    </xf>
    <xf numFmtId="0" fontId="39" fillId="0" borderId="0" xfId="0" applyFont="1"/>
    <xf numFmtId="49" fontId="40" fillId="0" borderId="0" xfId="0" applyNumberFormat="1" applyFont="1" applyAlignment="1">
      <alignment horizontal="left" vertical="justify" wrapText="1"/>
    </xf>
    <xf numFmtId="0" fontId="39" fillId="0" borderId="0" xfId="0" applyFont="1" applyAlignment="1">
      <alignment horizontal="center" vertical="justify" wrapText="1"/>
    </xf>
    <xf numFmtId="49" fontId="39" fillId="0" borderId="10" xfId="0" applyNumberFormat="1" applyFont="1" applyBorder="1" applyAlignment="1">
      <alignment horizontal="center" vertical="justify" wrapText="1"/>
    </xf>
    <xf numFmtId="49" fontId="36" fillId="0" borderId="10" xfId="0" applyNumberFormat="1" applyFont="1" applyBorder="1" applyAlignment="1">
      <alignment horizontal="center" vertical="justify" wrapText="1"/>
    </xf>
    <xf numFmtId="2" fontId="36" fillId="0" borderId="10" xfId="0" applyNumberFormat="1" applyFont="1" applyBorder="1"/>
    <xf numFmtId="49" fontId="36" fillId="0" borderId="10" xfId="0" applyNumberFormat="1" applyFont="1" applyBorder="1" applyAlignment="1">
      <alignment horizontal="left" vertical="justify" wrapText="1"/>
    </xf>
    <xf numFmtId="49" fontId="39" fillId="0" borderId="10" xfId="0" applyNumberFormat="1" applyFont="1" applyBorder="1" applyAlignment="1">
      <alignment horizontal="left" vertical="justify" wrapText="1"/>
    </xf>
    <xf numFmtId="2" fontId="39" fillId="0" borderId="10" xfId="0" applyNumberFormat="1" applyFont="1" applyBorder="1"/>
    <xf numFmtId="2" fontId="40" fillId="0" borderId="10" xfId="0" applyNumberFormat="1" applyFont="1" applyBorder="1"/>
    <xf numFmtId="2" fontId="39" fillId="0" borderId="10" xfId="0" applyNumberFormat="1" applyFont="1" applyFill="1" applyBorder="1"/>
    <xf numFmtId="49" fontId="0" fillId="0" borderId="0" xfId="0" applyNumberFormat="1" applyAlignment="1">
      <alignment horizontal="left" vertical="justify" wrapText="1"/>
    </xf>
    <xf numFmtId="49" fontId="39" fillId="0" borderId="10" xfId="0" applyNumberFormat="1" applyFont="1" applyBorder="1" applyAlignment="1">
      <alignment vertical="justify" wrapText="1"/>
    </xf>
    <xf numFmtId="0" fontId="40" fillId="0" borderId="10" xfId="0" applyFont="1" applyBorder="1" applyAlignment="1">
      <alignment horizontal="center"/>
    </xf>
    <xf numFmtId="0" fontId="38" fillId="0" borderId="0" xfId="42" applyFont="1"/>
    <xf numFmtId="0" fontId="43" fillId="0" borderId="0" xfId="0" applyFont="1"/>
    <xf numFmtId="0" fontId="38" fillId="0" borderId="14" xfId="43" applyFont="1" applyBorder="1" applyAlignment="1">
      <alignment vertical="top" wrapText="1"/>
    </xf>
    <xf numFmtId="49" fontId="36" fillId="0" borderId="10" xfId="0" applyNumberFormat="1" applyFont="1" applyBorder="1" applyAlignment="1">
      <alignment vertical="justify" wrapText="1"/>
    </xf>
    <xf numFmtId="2" fontId="2" fillId="0" borderId="10" xfId="0" applyNumberFormat="1" applyFont="1" applyFill="1" applyBorder="1"/>
    <xf numFmtId="49" fontId="2" fillId="0" borderId="10" xfId="0" applyNumberFormat="1" applyFont="1" applyFill="1" applyBorder="1" applyAlignment="1">
      <alignment vertical="justify" wrapText="1"/>
    </xf>
    <xf numFmtId="2" fontId="3" fillId="0" borderId="10" xfId="0" applyNumberFormat="1" applyFont="1" applyFill="1" applyBorder="1"/>
    <xf numFmtId="49" fontId="3" fillId="0" borderId="10" xfId="0" applyNumberFormat="1" applyFont="1" applyFill="1" applyBorder="1" applyAlignment="1">
      <alignment vertical="justify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3" fillId="0" borderId="10" xfId="42" applyFont="1" applyBorder="1"/>
    <xf numFmtId="0" fontId="2" fillId="0" borderId="10" xfId="42" applyFont="1" applyBorder="1"/>
    <xf numFmtId="2" fontId="3" fillId="0" borderId="10" xfId="42" applyNumberFormat="1" applyFont="1" applyFill="1" applyBorder="1"/>
    <xf numFmtId="49" fontId="37" fillId="0" borderId="0" xfId="0" applyNumberFormat="1" applyFont="1" applyAlignment="1">
      <alignment horizontal="left" vertical="justify"/>
    </xf>
    <xf numFmtId="0" fontId="41" fillId="0" borderId="0" xfId="0" applyFont="1" applyAlignment="1">
      <alignment horizontal="center" vertical="justify" wrapText="1"/>
    </xf>
    <xf numFmtId="0" fontId="40" fillId="0" borderId="10" xfId="0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38" fillId="0" borderId="0" xfId="42" applyFont="1" applyAlignment="1">
      <alignment horizontal="center"/>
    </xf>
    <xf numFmtId="0" fontId="2" fillId="0" borderId="10" xfId="42" applyFont="1" applyBorder="1" applyAlignment="1">
      <alignment horizontal="center"/>
    </xf>
    <xf numFmtId="0" fontId="0" fillId="0" borderId="0" xfId="0" applyAlignment="1">
      <alignment horizontal="center"/>
    </xf>
    <xf numFmtId="49" fontId="36" fillId="0" borderId="10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0" fontId="2" fillId="24" borderId="10" xfId="0" applyFont="1" applyFill="1" applyBorder="1" applyAlignment="1" applyProtection="1">
      <alignment horizontal="left" vertical="center" wrapText="1"/>
    </xf>
    <xf numFmtId="49" fontId="3" fillId="24" borderId="10" xfId="0" applyNumberFormat="1" applyFont="1" applyFill="1" applyBorder="1" applyAlignment="1" applyProtection="1">
      <alignment horizontal="left" vertical="center" wrapText="1"/>
    </xf>
    <xf numFmtId="0" fontId="3" fillId="24" borderId="10" xfId="0" applyFont="1" applyFill="1" applyBorder="1" applyAlignment="1" applyProtection="1">
      <alignment horizontal="left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ont="1" applyFill="1"/>
    <xf numFmtId="49" fontId="3" fillId="0" borderId="10" xfId="0" applyNumberFormat="1" applyFont="1" applyBorder="1" applyAlignment="1">
      <alignment vertical="justify" wrapText="1"/>
    </xf>
    <xf numFmtId="49" fontId="3" fillId="0" borderId="10" xfId="0" applyNumberFormat="1" applyFont="1" applyBorder="1" applyAlignment="1">
      <alignment horizontal="center"/>
    </xf>
    <xf numFmtId="0" fontId="0" fillId="0" borderId="0" xfId="0" applyFont="1"/>
    <xf numFmtId="49" fontId="2" fillId="0" borderId="10" xfId="0" applyNumberFormat="1" applyFont="1" applyBorder="1" applyAlignment="1">
      <alignment vertical="justify" wrapText="1"/>
    </xf>
    <xf numFmtId="49" fontId="2" fillId="0" borderId="10" xfId="0" applyNumberFormat="1" applyFont="1" applyBorder="1" applyAlignment="1">
      <alignment horizontal="center"/>
    </xf>
    <xf numFmtId="49" fontId="2" fillId="24" borderId="10" xfId="0" applyNumberFormat="1" applyFont="1" applyFill="1" applyBorder="1" applyAlignment="1" applyProtection="1">
      <alignment horizontal="left" vertical="center" wrapText="1"/>
    </xf>
    <xf numFmtId="0" fontId="29" fillId="0" borderId="0" xfId="0" applyFont="1" applyFill="1"/>
    <xf numFmtId="0" fontId="44" fillId="0" borderId="0" xfId="0" applyFont="1"/>
    <xf numFmtId="0" fontId="2" fillId="0" borderId="0" xfId="0" applyFont="1"/>
    <xf numFmtId="0" fontId="40" fillId="0" borderId="0" xfId="0" applyFont="1"/>
    <xf numFmtId="0" fontId="46" fillId="0" borderId="0" xfId="0" applyFont="1" applyAlignment="1">
      <alignment horizontal="center" wrapText="1"/>
    </xf>
    <xf numFmtId="0" fontId="44" fillId="0" borderId="0" xfId="0" applyFont="1" applyAlignment="1">
      <alignment wrapText="1"/>
    </xf>
    <xf numFmtId="0" fontId="40" fillId="0" borderId="0" xfId="0" applyFont="1" applyAlignment="1">
      <alignment horizontal="right"/>
    </xf>
    <xf numFmtId="49" fontId="40" fillId="0" borderId="10" xfId="0" applyNumberFormat="1" applyFont="1" applyBorder="1" applyAlignment="1">
      <alignment horizontal="center" vertical="justify" wrapText="1"/>
    </xf>
    <xf numFmtId="49" fontId="40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justify" wrapText="1"/>
    </xf>
    <xf numFmtId="49" fontId="40" fillId="0" borderId="10" xfId="0" applyNumberFormat="1" applyFont="1" applyBorder="1" applyAlignment="1">
      <alignment horizontal="right" wrapText="1"/>
    </xf>
    <xf numFmtId="49" fontId="40" fillId="0" borderId="10" xfId="0" applyNumberFormat="1" applyFont="1" applyBorder="1" applyAlignment="1">
      <alignment vertical="justify" wrapText="1"/>
    </xf>
    <xf numFmtId="164" fontId="40" fillId="0" borderId="10" xfId="0" applyNumberFormat="1" applyFont="1" applyBorder="1" applyAlignment="1">
      <alignment horizontal="right"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10" xfId="0" applyNumberFormat="1" applyFont="1" applyFill="1" applyBorder="1" applyAlignment="1" applyProtection="1">
      <alignment horizontal="center" vertical="top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 vertical="justify" wrapText="1"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49" fontId="39" fillId="0" borderId="16" xfId="0" applyNumberFormat="1" applyFont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justify" wrapText="1"/>
    </xf>
    <xf numFmtId="49" fontId="36" fillId="0" borderId="12" xfId="0" applyNumberFormat="1" applyFont="1" applyBorder="1" applyAlignment="1">
      <alignment horizontal="center" vertical="justify" wrapText="1"/>
    </xf>
    <xf numFmtId="49" fontId="36" fillId="0" borderId="13" xfId="0" applyNumberFormat="1" applyFont="1" applyBorder="1" applyAlignment="1">
      <alignment horizontal="center" vertical="justify" wrapText="1"/>
    </xf>
    <xf numFmtId="0" fontId="45" fillId="0" borderId="0" xfId="43" applyFont="1" applyAlignment="1">
      <alignment horizont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44" fillId="0" borderId="0" xfId="0" applyFont="1" applyAlignment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Fill="1" applyAlignment="1">
      <alignment vertical="top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49" fontId="40" fillId="0" borderId="15" xfId="0" applyNumberFormat="1" applyFont="1" applyBorder="1" applyAlignment="1">
      <alignment horizontal="center" vertical="justify" wrapText="1"/>
    </xf>
    <xf numFmtId="49" fontId="40" fillId="0" borderId="16" xfId="0" applyNumberFormat="1" applyFont="1" applyBorder="1" applyAlignment="1">
      <alignment horizontal="center" vertical="justify" wrapText="1"/>
    </xf>
    <xf numFmtId="49" fontId="40" fillId="0" borderId="10" xfId="0" applyNumberFormat="1" applyFont="1" applyBorder="1" applyAlignment="1">
      <alignment horizontal="center" vertical="justify" wrapText="1"/>
    </xf>
    <xf numFmtId="0" fontId="40" fillId="0" borderId="11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29" fillId="0" borderId="0" xfId="0" applyFont="1" applyFill="1" applyAlignment="1">
      <alignment horizontal="right" vertical="top" wrapText="1"/>
    </xf>
    <xf numFmtId="0" fontId="29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vertical="top" wrapText="1"/>
    </xf>
    <xf numFmtId="0" fontId="32" fillId="0" borderId="0" xfId="0" applyFont="1" applyFill="1" applyAlignment="1">
      <alignment horizont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3" xfId="42"/>
    <cellStyle name="Обычный_расчет источн11 (72)" xfId="43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E47"/>
  <sheetViews>
    <sheetView workbookViewId="0">
      <selection activeCell="I8" sqref="I8"/>
    </sheetView>
  </sheetViews>
  <sheetFormatPr defaultColWidth="9.33203125" defaultRowHeight="11.25" x14ac:dyDescent="0.2"/>
  <cols>
    <col min="1" max="1" width="34" style="13" customWidth="1"/>
    <col min="2" max="2" width="45.1640625" style="13" customWidth="1"/>
    <col min="3" max="3" width="16" style="13" customWidth="1"/>
    <col min="4" max="4" width="15.1640625" style="13" customWidth="1"/>
    <col min="5" max="5" width="17.83203125" style="13" customWidth="1"/>
    <col min="6" max="16384" width="9.33203125" style="13"/>
  </cols>
  <sheetData>
    <row r="1" spans="1:5" ht="124.5" customHeight="1" x14ac:dyDescent="0.2">
      <c r="C1" s="181" t="s">
        <v>283</v>
      </c>
      <c r="D1" s="181"/>
      <c r="E1" s="181"/>
    </row>
    <row r="3" spans="1:5" ht="32.25" customHeight="1" x14ac:dyDescent="0.3">
      <c r="A3" s="177" t="s">
        <v>284</v>
      </c>
      <c r="B3" s="177"/>
      <c r="C3" s="177"/>
      <c r="D3" s="177"/>
      <c r="E3" s="177"/>
    </row>
    <row r="4" spans="1:5" ht="24" customHeight="1" x14ac:dyDescent="0.2">
      <c r="A4" s="176"/>
      <c r="B4" s="176"/>
      <c r="C4" s="176"/>
      <c r="D4" s="106"/>
      <c r="E4" s="106"/>
    </row>
    <row r="5" spans="1:5" ht="24" customHeight="1" x14ac:dyDescent="0.2">
      <c r="A5" s="180" t="s">
        <v>32</v>
      </c>
      <c r="B5" s="179" t="s">
        <v>33</v>
      </c>
      <c r="C5" s="178" t="s">
        <v>285</v>
      </c>
      <c r="D5" s="178" t="s">
        <v>161</v>
      </c>
      <c r="E5" s="178" t="s">
        <v>286</v>
      </c>
    </row>
    <row r="6" spans="1:5" ht="22.5" customHeight="1" x14ac:dyDescent="0.2">
      <c r="A6" s="180"/>
      <c r="B6" s="179"/>
      <c r="C6" s="178"/>
      <c r="D6" s="178"/>
      <c r="E6" s="178"/>
    </row>
    <row r="7" spans="1:5" ht="12.75" x14ac:dyDescent="0.2">
      <c r="A7" s="14" t="s">
        <v>34</v>
      </c>
      <c r="B7" s="15">
        <v>2</v>
      </c>
      <c r="C7" s="16">
        <v>3</v>
      </c>
      <c r="D7" s="112">
        <v>4</v>
      </c>
      <c r="E7" s="112">
        <v>5</v>
      </c>
    </row>
    <row r="8" spans="1:5" ht="30.75" customHeight="1" x14ac:dyDescent="0.2">
      <c r="A8" s="17" t="s">
        <v>35</v>
      </c>
      <c r="B8" s="70" t="s">
        <v>36</v>
      </c>
      <c r="C8" s="63">
        <f>C9+C11+C16+C18+C21+C23+C13+C25</f>
        <v>6563</v>
      </c>
      <c r="D8" s="63">
        <f t="shared" ref="D8:E8" si="0">D9+D11+D16+D18+D21+D23+D13+D25</f>
        <v>218.4</v>
      </c>
      <c r="E8" s="63">
        <f t="shared" si="0"/>
        <v>6781.4</v>
      </c>
    </row>
    <row r="9" spans="1:5" ht="12.75" x14ac:dyDescent="0.2">
      <c r="A9" s="18" t="s">
        <v>37</v>
      </c>
      <c r="B9" s="70" t="s">
        <v>38</v>
      </c>
      <c r="C9" s="63">
        <f>C10</f>
        <v>6517</v>
      </c>
      <c r="D9" s="63">
        <f>D10</f>
        <v>0</v>
      </c>
      <c r="E9" s="63">
        <f>E10</f>
        <v>6517</v>
      </c>
    </row>
    <row r="10" spans="1:5" ht="17.25" customHeight="1" x14ac:dyDescent="0.2">
      <c r="A10" s="18" t="s">
        <v>98</v>
      </c>
      <c r="B10" s="9" t="s">
        <v>39</v>
      </c>
      <c r="C10" s="64">
        <v>6517</v>
      </c>
      <c r="D10" s="64">
        <v>0</v>
      </c>
      <c r="E10" s="64">
        <v>6517</v>
      </c>
    </row>
    <row r="11" spans="1:5" ht="12.75" x14ac:dyDescent="0.2">
      <c r="A11" s="17" t="s">
        <v>99</v>
      </c>
      <c r="B11" s="70" t="s">
        <v>100</v>
      </c>
      <c r="C11" s="65">
        <f>C12</f>
        <v>8</v>
      </c>
      <c r="D11" s="65">
        <f>D12</f>
        <v>0</v>
      </c>
      <c r="E11" s="65">
        <f>E12</f>
        <v>8</v>
      </c>
    </row>
    <row r="12" spans="1:5" ht="54.6" customHeight="1" x14ac:dyDescent="0.2">
      <c r="A12" s="18" t="s">
        <v>121</v>
      </c>
      <c r="B12" s="9" t="s">
        <v>103</v>
      </c>
      <c r="C12" s="67">
        <v>8</v>
      </c>
      <c r="D12" s="67">
        <v>0</v>
      </c>
      <c r="E12" s="67">
        <v>8</v>
      </c>
    </row>
    <row r="13" spans="1:5" s="78" customFormat="1" ht="43.5" customHeight="1" x14ac:dyDescent="0.15">
      <c r="A13" s="17" t="s">
        <v>101</v>
      </c>
      <c r="B13" s="70" t="s">
        <v>102</v>
      </c>
      <c r="C13" s="65">
        <f>C14+C15</f>
        <v>18</v>
      </c>
      <c r="D13" s="65">
        <f t="shared" ref="D13:E13" si="1">D14+D15</f>
        <v>0</v>
      </c>
      <c r="E13" s="65">
        <f t="shared" si="1"/>
        <v>18</v>
      </c>
    </row>
    <row r="14" spans="1:5" ht="93.75" customHeight="1" x14ac:dyDescent="0.2">
      <c r="A14" s="18" t="s">
        <v>287</v>
      </c>
      <c r="B14" s="9" t="s">
        <v>288</v>
      </c>
      <c r="C14" s="67">
        <v>9</v>
      </c>
      <c r="D14" s="67">
        <v>0</v>
      </c>
      <c r="E14" s="67">
        <v>9</v>
      </c>
    </row>
    <row r="15" spans="1:5" ht="93.75" customHeight="1" x14ac:dyDescent="0.2">
      <c r="A15" s="18" t="s">
        <v>290</v>
      </c>
      <c r="B15" s="9" t="s">
        <v>289</v>
      </c>
      <c r="C15" s="67">
        <v>9</v>
      </c>
      <c r="D15" s="67">
        <v>0</v>
      </c>
      <c r="E15" s="67">
        <v>9</v>
      </c>
    </row>
    <row r="16" spans="1:5" ht="29.25" customHeight="1" x14ac:dyDescent="0.2">
      <c r="A16" s="17" t="s">
        <v>67</v>
      </c>
      <c r="B16" s="70" t="s">
        <v>68</v>
      </c>
      <c r="C16" s="66">
        <f>C17</f>
        <v>20</v>
      </c>
      <c r="D16" s="66">
        <f>D17</f>
        <v>0</v>
      </c>
      <c r="E16" s="66">
        <f>E17</f>
        <v>20</v>
      </c>
    </row>
    <row r="17" spans="1:5" ht="105" customHeight="1" x14ac:dyDescent="0.2">
      <c r="A17" s="18" t="s">
        <v>104</v>
      </c>
      <c r="B17" s="9" t="s">
        <v>55</v>
      </c>
      <c r="C17" s="68">
        <v>20</v>
      </c>
      <c r="D17" s="68">
        <v>0</v>
      </c>
      <c r="E17" s="68">
        <v>20</v>
      </c>
    </row>
    <row r="18" spans="1:5" ht="78.75" customHeight="1" x14ac:dyDescent="0.2">
      <c r="A18" s="17" t="s">
        <v>69</v>
      </c>
      <c r="B18" s="70" t="s">
        <v>70</v>
      </c>
      <c r="C18" s="66">
        <f>C19+C20</f>
        <v>0</v>
      </c>
      <c r="D18" s="66">
        <f>D19+D20</f>
        <v>0</v>
      </c>
      <c r="E18" s="66">
        <f>E19+E20</f>
        <v>0</v>
      </c>
    </row>
    <row r="19" spans="1:5" ht="110.25" customHeight="1" x14ac:dyDescent="0.2">
      <c r="A19" s="18" t="s">
        <v>31</v>
      </c>
      <c r="B19" s="9" t="s">
        <v>105</v>
      </c>
      <c r="C19" s="68">
        <v>0</v>
      </c>
      <c r="D19" s="68">
        <v>0</v>
      </c>
      <c r="E19" s="68">
        <v>0</v>
      </c>
    </row>
    <row r="20" spans="1:5" ht="90" customHeight="1" x14ac:dyDescent="0.2">
      <c r="A20" s="18" t="s">
        <v>106</v>
      </c>
      <c r="B20" s="9" t="s">
        <v>107</v>
      </c>
      <c r="C20" s="68">
        <v>0</v>
      </c>
      <c r="D20" s="68">
        <v>0</v>
      </c>
      <c r="E20" s="68">
        <v>0</v>
      </c>
    </row>
    <row r="21" spans="1:5" ht="34.5" customHeight="1" x14ac:dyDescent="0.2">
      <c r="A21" s="17" t="s">
        <v>71</v>
      </c>
      <c r="B21" s="70" t="s">
        <v>72</v>
      </c>
      <c r="C21" s="65">
        <f>C22</f>
        <v>0</v>
      </c>
      <c r="D21" s="65">
        <f>D22</f>
        <v>0</v>
      </c>
      <c r="E21" s="65">
        <f>E22</f>
        <v>0</v>
      </c>
    </row>
    <row r="22" spans="1:5" ht="33.75" customHeight="1" x14ac:dyDescent="0.2">
      <c r="A22" s="18" t="s">
        <v>73</v>
      </c>
      <c r="B22" s="9" t="s">
        <v>74</v>
      </c>
      <c r="C22" s="67">
        <v>0</v>
      </c>
      <c r="D22" s="67">
        <v>0</v>
      </c>
      <c r="E22" s="67">
        <v>0</v>
      </c>
    </row>
    <row r="23" spans="1:5" ht="51.75" customHeight="1" x14ac:dyDescent="0.2">
      <c r="A23" s="17" t="s">
        <v>108</v>
      </c>
      <c r="B23" s="70" t="s">
        <v>109</v>
      </c>
      <c r="C23" s="66">
        <f>C24</f>
        <v>0</v>
      </c>
      <c r="D23" s="66">
        <f t="shared" ref="D23:E23" si="2">D24</f>
        <v>0</v>
      </c>
      <c r="E23" s="66">
        <f t="shared" si="2"/>
        <v>0</v>
      </c>
    </row>
    <row r="24" spans="1:5" ht="53.45" customHeight="1" x14ac:dyDescent="0.2">
      <c r="A24" s="18" t="s">
        <v>56</v>
      </c>
      <c r="B24" s="9" t="s">
        <v>57</v>
      </c>
      <c r="C24" s="67">
        <v>0</v>
      </c>
      <c r="D24" s="67">
        <v>0</v>
      </c>
      <c r="E24" s="67">
        <v>0</v>
      </c>
    </row>
    <row r="25" spans="1:5" s="78" customFormat="1" ht="33" customHeight="1" x14ac:dyDescent="0.15">
      <c r="A25" s="99" t="s">
        <v>291</v>
      </c>
      <c r="B25" s="70" t="s">
        <v>292</v>
      </c>
      <c r="C25" s="65">
        <f>C26</f>
        <v>0</v>
      </c>
      <c r="D25" s="65">
        <f t="shared" ref="D25:E25" si="3">D26</f>
        <v>218.4</v>
      </c>
      <c r="E25" s="65">
        <f t="shared" si="3"/>
        <v>218.4</v>
      </c>
    </row>
    <row r="26" spans="1:5" ht="32.25" customHeight="1" x14ac:dyDescent="0.2">
      <c r="A26" s="8" t="s">
        <v>293</v>
      </c>
      <c r="B26" s="9" t="s">
        <v>294</v>
      </c>
      <c r="C26" s="67">
        <v>0</v>
      </c>
      <c r="D26" s="67">
        <v>218.4</v>
      </c>
      <c r="E26" s="67">
        <v>218.4</v>
      </c>
    </row>
    <row r="27" spans="1:5" ht="51" customHeight="1" x14ac:dyDescent="0.2">
      <c r="A27" s="8" t="s">
        <v>295</v>
      </c>
      <c r="B27" s="9" t="s">
        <v>296</v>
      </c>
      <c r="C27" s="67">
        <v>0</v>
      </c>
      <c r="D27" s="67">
        <v>218.4</v>
      </c>
      <c r="E27" s="67">
        <v>218.4</v>
      </c>
    </row>
    <row r="28" spans="1:5" ht="17.25" customHeight="1" x14ac:dyDescent="0.2">
      <c r="A28" s="17" t="s">
        <v>27</v>
      </c>
      <c r="B28" s="70" t="s">
        <v>28</v>
      </c>
      <c r="C28" s="63">
        <f t="shared" ref="C28:E28" si="4">C29</f>
        <v>485.1</v>
      </c>
      <c r="D28" s="63">
        <f t="shared" si="4"/>
        <v>0</v>
      </c>
      <c r="E28" s="63">
        <f t="shared" si="4"/>
        <v>485.1</v>
      </c>
    </row>
    <row r="29" spans="1:5" ht="48.75" customHeight="1" x14ac:dyDescent="0.2">
      <c r="A29" s="17" t="s">
        <v>29</v>
      </c>
      <c r="B29" s="70" t="s">
        <v>30</v>
      </c>
      <c r="C29" s="63">
        <f>C30+C32+C37</f>
        <v>485.1</v>
      </c>
      <c r="D29" s="63">
        <f t="shared" ref="D29:E29" si="5">D30+D32+D37</f>
        <v>0</v>
      </c>
      <c r="E29" s="63">
        <f t="shared" si="5"/>
        <v>485.1</v>
      </c>
    </row>
    <row r="30" spans="1:5" ht="51" customHeight="1" x14ac:dyDescent="0.2">
      <c r="A30" s="17" t="s">
        <v>298</v>
      </c>
      <c r="B30" s="70" t="s">
        <v>21</v>
      </c>
      <c r="C30" s="63">
        <f>C31</f>
        <v>29.5</v>
      </c>
      <c r="D30" s="63">
        <f>D31</f>
        <v>0</v>
      </c>
      <c r="E30" s="63">
        <f>E31</f>
        <v>29.5</v>
      </c>
    </row>
    <row r="31" spans="1:5" ht="51.75" customHeight="1" x14ac:dyDescent="0.2">
      <c r="A31" s="18" t="s">
        <v>297</v>
      </c>
      <c r="B31" s="8" t="s">
        <v>110</v>
      </c>
      <c r="C31" s="64">
        <v>29.5</v>
      </c>
      <c r="D31" s="64">
        <v>0</v>
      </c>
      <c r="E31" s="64">
        <v>29.5</v>
      </c>
    </row>
    <row r="32" spans="1:5" s="78" customFormat="1" ht="51.75" customHeight="1" x14ac:dyDescent="0.15">
      <c r="A32" s="17" t="s">
        <v>303</v>
      </c>
      <c r="B32" s="99" t="s">
        <v>118</v>
      </c>
      <c r="C32" s="63">
        <f>C33+C35</f>
        <v>85</v>
      </c>
      <c r="D32" s="63">
        <f>D33+D35</f>
        <v>0</v>
      </c>
      <c r="E32" s="63">
        <f>E33+E35</f>
        <v>85</v>
      </c>
    </row>
    <row r="33" spans="1:5" s="78" customFormat="1" ht="51.75" customHeight="1" x14ac:dyDescent="0.15">
      <c r="A33" s="17" t="s">
        <v>302</v>
      </c>
      <c r="B33" s="99" t="s">
        <v>119</v>
      </c>
      <c r="C33" s="63">
        <f>C34</f>
        <v>4.7</v>
      </c>
      <c r="D33" s="63">
        <f>D34</f>
        <v>0</v>
      </c>
      <c r="E33" s="63">
        <f>E34</f>
        <v>4.7</v>
      </c>
    </row>
    <row r="34" spans="1:5" ht="51.75" customHeight="1" x14ac:dyDescent="0.2">
      <c r="A34" s="18" t="s">
        <v>301</v>
      </c>
      <c r="B34" s="8" t="s">
        <v>112</v>
      </c>
      <c r="C34" s="64">
        <v>4.7</v>
      </c>
      <c r="D34" s="64">
        <v>0</v>
      </c>
      <c r="E34" s="64">
        <v>4.7</v>
      </c>
    </row>
    <row r="35" spans="1:5" s="78" customFormat="1" ht="66.75" customHeight="1" x14ac:dyDescent="0.15">
      <c r="A35" s="17" t="s">
        <v>300</v>
      </c>
      <c r="B35" s="99" t="s">
        <v>120</v>
      </c>
      <c r="C35" s="63">
        <f>C36</f>
        <v>80.3</v>
      </c>
      <c r="D35" s="63">
        <f>D36</f>
        <v>0</v>
      </c>
      <c r="E35" s="63">
        <f>E36</f>
        <v>80.3</v>
      </c>
    </row>
    <row r="36" spans="1:5" ht="61.5" customHeight="1" x14ac:dyDescent="0.2">
      <c r="A36" s="18" t="s">
        <v>299</v>
      </c>
      <c r="B36" s="8" t="s">
        <v>111</v>
      </c>
      <c r="C36" s="64">
        <v>80.3</v>
      </c>
      <c r="D36" s="64">
        <v>0</v>
      </c>
      <c r="E36" s="64">
        <v>80.3</v>
      </c>
    </row>
    <row r="37" spans="1:5" s="78" customFormat="1" ht="66.75" customHeight="1" x14ac:dyDescent="0.15">
      <c r="A37" s="17" t="s">
        <v>304</v>
      </c>
      <c r="B37" s="99" t="s">
        <v>22</v>
      </c>
      <c r="C37" s="63">
        <f>C38</f>
        <v>370.6</v>
      </c>
      <c r="D37" s="63">
        <f>D38</f>
        <v>0</v>
      </c>
      <c r="E37" s="63">
        <f>E38</f>
        <v>370.6</v>
      </c>
    </row>
    <row r="38" spans="1:5" ht="61.5" customHeight="1" x14ac:dyDescent="0.2">
      <c r="A38" s="18" t="s">
        <v>305</v>
      </c>
      <c r="B38" s="8" t="s">
        <v>306</v>
      </c>
      <c r="C38" s="64">
        <v>370.6</v>
      </c>
      <c r="D38" s="64">
        <v>0</v>
      </c>
      <c r="E38" s="64">
        <v>370.6</v>
      </c>
    </row>
    <row r="39" spans="1:5" ht="12.75" x14ac:dyDescent="0.2">
      <c r="A39" s="19" t="s">
        <v>75</v>
      </c>
      <c r="B39" s="20"/>
      <c r="C39" s="69">
        <f>C8+C28</f>
        <v>7048.1</v>
      </c>
      <c r="D39" s="69">
        <f>D8+D28</f>
        <v>218.4</v>
      </c>
      <c r="E39" s="69">
        <f>E8+E28</f>
        <v>7266.5</v>
      </c>
    </row>
    <row r="41" spans="1:5" s="1" customFormat="1" ht="12.75" x14ac:dyDescent="0.2">
      <c r="B41" s="164" t="s">
        <v>307</v>
      </c>
      <c r="C41" s="164"/>
      <c r="D41" s="164"/>
      <c r="E41" s="164" t="s">
        <v>308</v>
      </c>
    </row>
    <row r="42" spans="1:5" s="1" customFormat="1" ht="12.75" x14ac:dyDescent="0.2">
      <c r="B42" s="164"/>
      <c r="C42" s="164"/>
      <c r="D42" s="164"/>
      <c r="E42" s="164"/>
    </row>
    <row r="43" spans="1:5" s="1" customFormat="1" ht="12.75" x14ac:dyDescent="0.2">
      <c r="B43" s="164" t="s">
        <v>309</v>
      </c>
      <c r="C43" s="164"/>
      <c r="D43" s="164"/>
      <c r="E43" s="164" t="s">
        <v>310</v>
      </c>
    </row>
    <row r="44" spans="1:5" s="1" customFormat="1" ht="12.75" x14ac:dyDescent="0.2">
      <c r="B44" s="164"/>
      <c r="C44" s="164"/>
      <c r="D44" s="164"/>
      <c r="E44" s="164"/>
    </row>
    <row r="45" spans="1:5" s="1" customFormat="1" ht="12.75" x14ac:dyDescent="0.2">
      <c r="B45" s="164" t="s">
        <v>122</v>
      </c>
      <c r="C45" s="164"/>
      <c r="D45" s="164"/>
      <c r="E45" s="164"/>
    </row>
    <row r="46" spans="1:5" s="1" customFormat="1" ht="12.75" x14ac:dyDescent="0.2">
      <c r="B46" s="164"/>
      <c r="C46" s="164"/>
      <c r="D46" s="164"/>
      <c r="E46" s="164"/>
    </row>
    <row r="47" spans="1:5" s="1" customFormat="1" ht="12.75" x14ac:dyDescent="0.2">
      <c r="B47" s="164" t="s">
        <v>123</v>
      </c>
      <c r="C47" s="164"/>
      <c r="D47" s="164"/>
      <c r="E47" s="164"/>
    </row>
  </sheetData>
  <mergeCells count="8">
    <mergeCell ref="C1:E1"/>
    <mergeCell ref="A4:C4"/>
    <mergeCell ref="A3:E3"/>
    <mergeCell ref="C5:C6"/>
    <mergeCell ref="B5:B6"/>
    <mergeCell ref="A5:A6"/>
    <mergeCell ref="D5:D6"/>
    <mergeCell ref="E5:E6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85" fitToHeight="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E44"/>
  <sheetViews>
    <sheetView topLeftCell="A13" zoomScale="75" workbookViewId="0">
      <selection activeCell="D16" sqref="D16"/>
    </sheetView>
  </sheetViews>
  <sheetFormatPr defaultRowHeight="11.25" x14ac:dyDescent="0.2"/>
  <cols>
    <col min="1" max="1" width="29" customWidth="1"/>
    <col min="2" max="2" width="94.83203125" customWidth="1"/>
    <col min="3" max="3" width="24.6640625" customWidth="1"/>
    <col min="4" max="4" width="22.6640625" customWidth="1"/>
    <col min="5" max="5" width="24" customWidth="1"/>
  </cols>
  <sheetData>
    <row r="1" spans="1:5" ht="138.75" customHeight="1" x14ac:dyDescent="0.2">
      <c r="C1" s="185" t="s">
        <v>315</v>
      </c>
      <c r="D1" s="185"/>
      <c r="E1" s="185"/>
    </row>
    <row r="2" spans="1:5" ht="20.25" customHeight="1" x14ac:dyDescent="0.2">
      <c r="C2" s="35"/>
      <c r="D2" s="110"/>
      <c r="E2" s="110"/>
    </row>
    <row r="3" spans="1:5" ht="16.5" customHeight="1" x14ac:dyDescent="0.2">
      <c r="C3" s="35"/>
      <c r="D3" s="110"/>
      <c r="E3" s="110"/>
    </row>
    <row r="4" spans="1:5" ht="31.5" customHeight="1" x14ac:dyDescent="0.3">
      <c r="A4" s="182" t="s">
        <v>79</v>
      </c>
      <c r="B4" s="182"/>
      <c r="C4" s="182"/>
      <c r="D4" s="182"/>
      <c r="E4" s="182"/>
    </row>
    <row r="5" spans="1:5" ht="18.75" x14ac:dyDescent="0.3">
      <c r="A5" s="22"/>
      <c r="B5" s="22"/>
      <c r="C5" s="22"/>
      <c r="D5" s="22"/>
      <c r="E5" s="22"/>
    </row>
    <row r="6" spans="1:5" ht="18.75" customHeight="1" x14ac:dyDescent="0.2">
      <c r="A6" s="183" t="s">
        <v>316</v>
      </c>
      <c r="B6" s="183"/>
      <c r="C6" s="183"/>
      <c r="D6" s="183"/>
      <c r="E6" s="183"/>
    </row>
    <row r="7" spans="1:5" ht="43.5" customHeight="1" x14ac:dyDescent="0.2">
      <c r="A7" s="183" t="s">
        <v>80</v>
      </c>
      <c r="B7" s="183"/>
      <c r="C7" s="183"/>
      <c r="D7" s="183"/>
      <c r="E7" s="183"/>
    </row>
    <row r="8" spans="1:5" ht="21" customHeight="1" x14ac:dyDescent="0.2">
      <c r="A8" s="42"/>
      <c r="B8" s="42"/>
      <c r="C8" s="42"/>
      <c r="D8" s="107"/>
      <c r="E8" s="107"/>
    </row>
    <row r="9" spans="1:5" x14ac:dyDescent="0.2">
      <c r="A9" s="184" t="s">
        <v>81</v>
      </c>
      <c r="B9" s="184" t="s">
        <v>82</v>
      </c>
      <c r="C9" s="184" t="s">
        <v>317</v>
      </c>
      <c r="D9" s="184" t="s">
        <v>161</v>
      </c>
      <c r="E9" s="184" t="s">
        <v>318</v>
      </c>
    </row>
    <row r="10" spans="1:5" ht="51" customHeight="1" x14ac:dyDescent="0.2">
      <c r="A10" s="184"/>
      <c r="B10" s="184"/>
      <c r="C10" s="184"/>
      <c r="D10" s="184"/>
      <c r="E10" s="184"/>
    </row>
    <row r="11" spans="1:5" ht="15.75" x14ac:dyDescent="0.2">
      <c r="A11" s="23">
        <v>1</v>
      </c>
      <c r="B11" s="23">
        <v>2</v>
      </c>
      <c r="C11" s="23">
        <v>3</v>
      </c>
      <c r="D11" s="108">
        <v>4</v>
      </c>
      <c r="E11" s="108">
        <v>5</v>
      </c>
    </row>
    <row r="12" spans="1:5" ht="17.25" customHeight="1" x14ac:dyDescent="0.2">
      <c r="A12" s="24" t="s">
        <v>95</v>
      </c>
      <c r="B12" s="25" t="s">
        <v>94</v>
      </c>
      <c r="C12" s="26">
        <f>C13+C14+C15+C16</f>
        <v>5087.5</v>
      </c>
      <c r="D12" s="26">
        <f>D13+D14+D15+D16</f>
        <v>429.3</v>
      </c>
      <c r="E12" s="26">
        <f>E13+E14+E15+E16</f>
        <v>5516.8</v>
      </c>
    </row>
    <row r="13" spans="1:5" ht="45" customHeight="1" x14ac:dyDescent="0.2">
      <c r="A13" s="27" t="s">
        <v>14</v>
      </c>
      <c r="B13" s="28" t="s">
        <v>13</v>
      </c>
      <c r="C13" s="29">
        <v>815.8</v>
      </c>
      <c r="D13" s="29">
        <v>32.700000000000003</v>
      </c>
      <c r="E13" s="29">
        <f>C13+D13</f>
        <v>848.5</v>
      </c>
    </row>
    <row r="14" spans="1:5" ht="59.25" customHeight="1" x14ac:dyDescent="0.2">
      <c r="A14" s="27" t="s">
        <v>181</v>
      </c>
      <c r="B14" s="28" t="s">
        <v>15</v>
      </c>
      <c r="C14" s="29">
        <v>2349.8000000000002</v>
      </c>
      <c r="D14" s="29">
        <v>326.8</v>
      </c>
      <c r="E14" s="29">
        <f t="shared" ref="E14:E20" si="0">C14+D14</f>
        <v>2676.6000000000004</v>
      </c>
    </row>
    <row r="15" spans="1:5" ht="15.75" x14ac:dyDescent="0.2">
      <c r="A15" s="27" t="s">
        <v>87</v>
      </c>
      <c r="B15" s="30" t="s">
        <v>88</v>
      </c>
      <c r="C15" s="29">
        <v>20</v>
      </c>
      <c r="D15" s="29">
        <v>0</v>
      </c>
      <c r="E15" s="29">
        <f t="shared" si="0"/>
        <v>20</v>
      </c>
    </row>
    <row r="16" spans="1:5" ht="15.75" x14ac:dyDescent="0.2">
      <c r="A16" s="27" t="s">
        <v>84</v>
      </c>
      <c r="B16" s="30" t="s">
        <v>12</v>
      </c>
      <c r="C16" s="29">
        <v>1901.9</v>
      </c>
      <c r="D16" s="29">
        <v>69.8</v>
      </c>
      <c r="E16" s="29">
        <f t="shared" si="0"/>
        <v>1971.7</v>
      </c>
    </row>
    <row r="17" spans="1:5" s="100" customFormat="1" ht="15.75" x14ac:dyDescent="0.2">
      <c r="A17" s="24" t="s">
        <v>52</v>
      </c>
      <c r="B17" s="25" t="s">
        <v>0</v>
      </c>
      <c r="C17" s="26">
        <f>C18</f>
        <v>80.3</v>
      </c>
      <c r="D17" s="26">
        <f>D18</f>
        <v>0</v>
      </c>
      <c r="E17" s="26">
        <f>E18</f>
        <v>80.3</v>
      </c>
    </row>
    <row r="18" spans="1:5" ht="15.75" x14ac:dyDescent="0.2">
      <c r="A18" s="27" t="s">
        <v>1</v>
      </c>
      <c r="B18" s="30" t="s">
        <v>2</v>
      </c>
      <c r="C18" s="29">
        <v>80.3</v>
      </c>
      <c r="D18" s="29">
        <v>0</v>
      </c>
      <c r="E18" s="29">
        <f t="shared" si="0"/>
        <v>80.3</v>
      </c>
    </row>
    <row r="19" spans="1:5" ht="49.5" customHeight="1" x14ac:dyDescent="0.2">
      <c r="A19" s="24" t="s">
        <v>16</v>
      </c>
      <c r="B19" s="25" t="s">
        <v>83</v>
      </c>
      <c r="C19" s="26">
        <f>C20</f>
        <v>50</v>
      </c>
      <c r="D19" s="26">
        <f>D20</f>
        <v>0</v>
      </c>
      <c r="E19" s="26">
        <f>E20</f>
        <v>50</v>
      </c>
    </row>
    <row r="20" spans="1:5" ht="42" customHeight="1" x14ac:dyDescent="0.2">
      <c r="A20" s="101" t="s">
        <v>41</v>
      </c>
      <c r="B20" s="31" t="s">
        <v>85</v>
      </c>
      <c r="C20" s="102">
        <v>50</v>
      </c>
      <c r="D20" s="102">
        <v>0</v>
      </c>
      <c r="E20" s="29">
        <f t="shared" si="0"/>
        <v>50</v>
      </c>
    </row>
    <row r="21" spans="1:5" s="100" customFormat="1" ht="16.149999999999999" customHeight="1" x14ac:dyDescent="0.2">
      <c r="A21" s="24" t="s">
        <v>3</v>
      </c>
      <c r="B21" s="25" t="s">
        <v>4</v>
      </c>
      <c r="C21" s="26">
        <f>C22</f>
        <v>0</v>
      </c>
      <c r="D21" s="26">
        <f>D22</f>
        <v>0</v>
      </c>
      <c r="E21" s="26">
        <f>E22</f>
        <v>0</v>
      </c>
    </row>
    <row r="22" spans="1:5" ht="17.45" customHeight="1" x14ac:dyDescent="0.2">
      <c r="A22" s="27" t="s">
        <v>5</v>
      </c>
      <c r="B22" s="103" t="s">
        <v>6</v>
      </c>
      <c r="C22" s="29">
        <v>0</v>
      </c>
      <c r="D22" s="29">
        <v>0</v>
      </c>
      <c r="E22" s="102">
        <v>0</v>
      </c>
    </row>
    <row r="23" spans="1:5" ht="15.75" x14ac:dyDescent="0.2">
      <c r="A23" s="24" t="s">
        <v>58</v>
      </c>
      <c r="B23" s="32" t="s">
        <v>26</v>
      </c>
      <c r="C23" s="26">
        <f>C24+C25+C26+C27</f>
        <v>175</v>
      </c>
      <c r="D23" s="26">
        <f>D24+D25+D26+D27</f>
        <v>-25</v>
      </c>
      <c r="E23" s="26">
        <f>E24+E25+E26+E27</f>
        <v>150</v>
      </c>
    </row>
    <row r="24" spans="1:5" ht="15.75" x14ac:dyDescent="0.2">
      <c r="A24" s="27" t="s">
        <v>42</v>
      </c>
      <c r="B24" s="28" t="s">
        <v>43</v>
      </c>
      <c r="C24" s="29">
        <v>100</v>
      </c>
      <c r="D24" s="29">
        <v>0</v>
      </c>
      <c r="E24" s="29">
        <f t="shared" ref="E24:E31" si="1">C24+D24</f>
        <v>100</v>
      </c>
    </row>
    <row r="25" spans="1:5" ht="15.75" x14ac:dyDescent="0.2">
      <c r="A25" s="27" t="s">
        <v>42</v>
      </c>
      <c r="B25" s="28" t="s">
        <v>113</v>
      </c>
      <c r="C25" s="29">
        <v>5</v>
      </c>
      <c r="D25" s="29">
        <v>-5</v>
      </c>
      <c r="E25" s="29">
        <f t="shared" si="1"/>
        <v>0</v>
      </c>
    </row>
    <row r="26" spans="1:5" ht="15.75" x14ac:dyDescent="0.2">
      <c r="A26" s="27" t="s">
        <v>42</v>
      </c>
      <c r="B26" s="28" t="s">
        <v>114</v>
      </c>
      <c r="C26" s="29">
        <v>50</v>
      </c>
      <c r="D26" s="29">
        <v>0</v>
      </c>
      <c r="E26" s="29">
        <f t="shared" si="1"/>
        <v>50</v>
      </c>
    </row>
    <row r="27" spans="1:5" ht="15.75" x14ac:dyDescent="0.2">
      <c r="A27" s="27" t="s">
        <v>97</v>
      </c>
      <c r="B27" s="28" t="s">
        <v>115</v>
      </c>
      <c r="C27" s="29">
        <v>20</v>
      </c>
      <c r="D27" s="29">
        <v>-20</v>
      </c>
      <c r="E27" s="29">
        <f t="shared" si="1"/>
        <v>0</v>
      </c>
    </row>
    <row r="28" spans="1:5" ht="15.75" x14ac:dyDescent="0.2">
      <c r="A28" s="24" t="s">
        <v>18</v>
      </c>
      <c r="B28" s="25" t="s">
        <v>64</v>
      </c>
      <c r="C28" s="26">
        <f>C29</f>
        <v>1603.3</v>
      </c>
      <c r="D28" s="26">
        <f>D29</f>
        <v>0</v>
      </c>
      <c r="E28" s="26">
        <f>E29</f>
        <v>1603.3</v>
      </c>
    </row>
    <row r="29" spans="1:5" ht="15.75" x14ac:dyDescent="0.2">
      <c r="A29" s="27" t="s">
        <v>20</v>
      </c>
      <c r="B29" s="30" t="s">
        <v>116</v>
      </c>
      <c r="C29" s="29">
        <v>1603.3</v>
      </c>
      <c r="D29" s="29">
        <v>0</v>
      </c>
      <c r="E29" s="29">
        <f t="shared" si="1"/>
        <v>1603.3</v>
      </c>
    </row>
    <row r="30" spans="1:5" ht="15.75" x14ac:dyDescent="0.2">
      <c r="A30" s="24" t="s">
        <v>322</v>
      </c>
      <c r="B30" s="25" t="s">
        <v>323</v>
      </c>
      <c r="C30" s="26">
        <f>C31</f>
        <v>40</v>
      </c>
      <c r="D30" s="26">
        <f>D31</f>
        <v>0</v>
      </c>
      <c r="E30" s="26">
        <f>E31</f>
        <v>40</v>
      </c>
    </row>
    <row r="31" spans="1:5" ht="15.75" x14ac:dyDescent="0.2">
      <c r="A31" s="27" t="s">
        <v>20</v>
      </c>
      <c r="B31" s="30" t="s">
        <v>324</v>
      </c>
      <c r="C31" s="29">
        <v>40</v>
      </c>
      <c r="D31" s="29">
        <v>0</v>
      </c>
      <c r="E31" s="29">
        <f t="shared" si="1"/>
        <v>40</v>
      </c>
    </row>
    <row r="32" spans="1:5" ht="15.75" x14ac:dyDescent="0.2">
      <c r="A32" s="24" t="s">
        <v>76</v>
      </c>
      <c r="B32" s="25" t="s">
        <v>17</v>
      </c>
      <c r="C32" s="26">
        <f>C33</f>
        <v>0</v>
      </c>
      <c r="D32" s="26">
        <f>D33</f>
        <v>0</v>
      </c>
      <c r="E32" s="26">
        <f>E33</f>
        <v>0</v>
      </c>
    </row>
    <row r="33" spans="1:5" ht="15.75" x14ac:dyDescent="0.2">
      <c r="A33" s="27" t="s">
        <v>77</v>
      </c>
      <c r="B33" s="30" t="s">
        <v>66</v>
      </c>
      <c r="C33" s="29">
        <v>0</v>
      </c>
      <c r="D33" s="29">
        <v>0</v>
      </c>
      <c r="E33" s="29"/>
    </row>
    <row r="34" spans="1:5" ht="57" customHeight="1" x14ac:dyDescent="0.2">
      <c r="A34" s="24" t="s">
        <v>23</v>
      </c>
      <c r="B34" s="25" t="s">
        <v>63</v>
      </c>
      <c r="C34" s="26">
        <f>C35</f>
        <v>12</v>
      </c>
      <c r="D34" s="26">
        <f>D35</f>
        <v>0</v>
      </c>
      <c r="E34" s="26">
        <f>E35</f>
        <v>12</v>
      </c>
    </row>
    <row r="35" spans="1:5" ht="34.15" customHeight="1" x14ac:dyDescent="0.2">
      <c r="A35" s="27" t="s">
        <v>25</v>
      </c>
      <c r="B35" s="21" t="s">
        <v>44</v>
      </c>
      <c r="C35" s="29">
        <v>12</v>
      </c>
      <c r="D35" s="29">
        <v>0</v>
      </c>
      <c r="E35" s="29">
        <v>12</v>
      </c>
    </row>
    <row r="36" spans="1:5" ht="18.75" x14ac:dyDescent="0.2">
      <c r="A36" s="24"/>
      <c r="B36" s="33" t="s">
        <v>86</v>
      </c>
      <c r="C36" s="34">
        <f>C12+C17+C19+C21+C23+C28+C32+C34+C30</f>
        <v>7048.1</v>
      </c>
      <c r="D36" s="34">
        <f t="shared" ref="D36" si="2">D12+D17+D19+D21+D23+D28+D32+D34+D30</f>
        <v>404.3</v>
      </c>
      <c r="E36" s="34">
        <f>E12+E17+E19+E21+E23+E28+E32+E34+E30</f>
        <v>7452.4000000000005</v>
      </c>
    </row>
    <row r="38" spans="1:5" s="1" customFormat="1" ht="33.75" customHeight="1" x14ac:dyDescent="0.2">
      <c r="B38" s="164" t="s">
        <v>307</v>
      </c>
      <c r="C38" s="164"/>
      <c r="D38" s="164"/>
      <c r="E38" s="164" t="s">
        <v>308</v>
      </c>
    </row>
    <row r="39" spans="1:5" s="1" customFormat="1" ht="30.75" customHeight="1" x14ac:dyDescent="0.2">
      <c r="B39" s="164"/>
      <c r="C39" s="164"/>
      <c r="D39" s="164"/>
      <c r="E39" s="164"/>
    </row>
    <row r="40" spans="1:5" s="1" customFormat="1" ht="17.25" customHeight="1" x14ac:dyDescent="0.2">
      <c r="B40" s="164" t="s">
        <v>309</v>
      </c>
      <c r="C40" s="164"/>
      <c r="D40" s="164"/>
      <c r="E40" s="164" t="s">
        <v>310</v>
      </c>
    </row>
    <row r="41" spans="1:5" s="1" customFormat="1" ht="12.75" x14ac:dyDescent="0.2">
      <c r="B41" s="164"/>
      <c r="C41" s="164"/>
      <c r="D41" s="164"/>
      <c r="E41" s="165"/>
    </row>
    <row r="42" spans="1:5" s="1" customFormat="1" ht="18" customHeight="1" x14ac:dyDescent="0.2">
      <c r="B42" s="164" t="s">
        <v>122</v>
      </c>
      <c r="C42" s="164"/>
      <c r="D42" s="164"/>
      <c r="E42" s="164"/>
    </row>
    <row r="43" spans="1:5" s="1" customFormat="1" ht="12.75" x14ac:dyDescent="0.2">
      <c r="B43" s="164"/>
      <c r="C43" s="164"/>
      <c r="D43" s="164"/>
      <c r="E43" s="164"/>
    </row>
    <row r="44" spans="1:5" s="1" customFormat="1" ht="12.75" x14ac:dyDescent="0.2">
      <c r="B44" s="164" t="s">
        <v>123</v>
      </c>
      <c r="C44" s="164"/>
      <c r="D44" s="164"/>
      <c r="E44" s="164"/>
    </row>
  </sheetData>
  <mergeCells count="9">
    <mergeCell ref="C1:E1"/>
    <mergeCell ref="A4:E4"/>
    <mergeCell ref="A6:E6"/>
    <mergeCell ref="A7:E7"/>
    <mergeCell ref="C9:C10"/>
    <mergeCell ref="B9:B10"/>
    <mergeCell ref="A9:A10"/>
    <mergeCell ref="D9:D10"/>
    <mergeCell ref="E9:E10"/>
  </mergeCells>
  <phoneticPr fontId="6" type="noConversion"/>
  <pageMargins left="0.78740157480314965" right="0.39370078740157483" top="0.59055118110236227" bottom="0.59055118110236227" header="0.51181102362204722" footer="0.51181102362204722"/>
  <pageSetup paperSize="9" scale="5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J56"/>
  <sheetViews>
    <sheetView topLeftCell="A34" zoomScale="75" zoomScaleNormal="75" workbookViewId="0">
      <selection activeCell="H16" sqref="H16"/>
    </sheetView>
  </sheetViews>
  <sheetFormatPr defaultColWidth="9.33203125" defaultRowHeight="72.75" customHeight="1" x14ac:dyDescent="0.2"/>
  <cols>
    <col min="1" max="1" width="74" style="1" customWidth="1"/>
    <col min="2" max="2" width="14.33203125" style="1" customWidth="1"/>
    <col min="3" max="3" width="13.1640625" style="1" customWidth="1"/>
    <col min="4" max="4" width="12.1640625" style="1" customWidth="1"/>
    <col min="5" max="5" width="21.6640625" style="1" customWidth="1"/>
    <col min="6" max="6" width="8" style="1" customWidth="1"/>
    <col min="7" max="7" width="20.83203125" style="1" customWidth="1"/>
    <col min="8" max="8" width="20" style="1" customWidth="1"/>
    <col min="9" max="9" width="23.5" style="1" customWidth="1"/>
    <col min="10" max="16384" width="9.33203125" style="1"/>
  </cols>
  <sheetData>
    <row r="1" spans="1:10" ht="143.44999999999999" customHeight="1" x14ac:dyDescent="0.2">
      <c r="A1" s="10"/>
      <c r="B1" s="10"/>
      <c r="C1" s="10"/>
      <c r="D1" s="10"/>
      <c r="E1" s="181"/>
      <c r="F1" s="181"/>
      <c r="G1" s="181"/>
      <c r="H1" s="181" t="s">
        <v>319</v>
      </c>
      <c r="I1" s="181"/>
      <c r="J1" s="11"/>
    </row>
    <row r="2" spans="1:10" ht="24.75" customHeight="1" x14ac:dyDescent="0.2">
      <c r="A2" s="10"/>
      <c r="B2" s="10"/>
      <c r="C2" s="10"/>
      <c r="D2" s="10"/>
      <c r="E2" s="11"/>
      <c r="F2" s="11"/>
      <c r="G2" s="12"/>
      <c r="H2" s="12"/>
      <c r="I2" s="12"/>
    </row>
    <row r="3" spans="1:10" ht="49.15" customHeight="1" x14ac:dyDescent="0.2">
      <c r="A3" s="189" t="s">
        <v>325</v>
      </c>
      <c r="B3" s="189"/>
      <c r="C3" s="189"/>
      <c r="D3" s="189"/>
      <c r="E3" s="189"/>
      <c r="F3" s="189"/>
      <c r="G3" s="189"/>
      <c r="H3" s="189"/>
      <c r="I3" s="189"/>
    </row>
    <row r="4" spans="1:10" ht="27" customHeight="1" x14ac:dyDescent="0.2">
      <c r="A4" s="43"/>
      <c r="B4" s="43"/>
      <c r="C4" s="43"/>
      <c r="D4" s="43"/>
      <c r="E4" s="43"/>
      <c r="F4" s="43"/>
      <c r="G4" s="43"/>
      <c r="H4" s="111"/>
      <c r="I4" s="111"/>
    </row>
    <row r="5" spans="1:10" ht="12.75" customHeight="1" x14ac:dyDescent="0.2">
      <c r="A5" s="188"/>
      <c r="B5" s="187" t="s">
        <v>89</v>
      </c>
      <c r="C5" s="186" t="s">
        <v>90</v>
      </c>
      <c r="D5" s="187" t="s">
        <v>91</v>
      </c>
      <c r="E5" s="187" t="s">
        <v>92</v>
      </c>
      <c r="F5" s="187" t="s">
        <v>93</v>
      </c>
      <c r="G5" s="178" t="s">
        <v>320</v>
      </c>
      <c r="H5" s="178" t="s">
        <v>161</v>
      </c>
      <c r="I5" s="178" t="s">
        <v>321</v>
      </c>
    </row>
    <row r="6" spans="1:10" ht="41.25" customHeight="1" x14ac:dyDescent="0.2">
      <c r="A6" s="188"/>
      <c r="B6" s="187"/>
      <c r="C6" s="186"/>
      <c r="D6" s="187"/>
      <c r="E6" s="187"/>
      <c r="F6" s="187"/>
      <c r="G6" s="178"/>
      <c r="H6" s="178"/>
      <c r="I6" s="178"/>
    </row>
    <row r="7" spans="1:10" ht="12.75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3">
        <v>7</v>
      </c>
      <c r="H7" s="109">
        <v>8</v>
      </c>
      <c r="I7" s="109">
        <v>9</v>
      </c>
    </row>
    <row r="8" spans="1:10" s="71" customFormat="1" ht="12.75" x14ac:dyDescent="0.2">
      <c r="A8" s="36" t="s">
        <v>94</v>
      </c>
      <c r="B8" s="7" t="s">
        <v>54</v>
      </c>
      <c r="C8" s="7" t="s">
        <v>95</v>
      </c>
      <c r="D8" s="37"/>
      <c r="E8" s="2"/>
      <c r="F8" s="2"/>
      <c r="G8" s="39">
        <f>G9</f>
        <v>815.8</v>
      </c>
      <c r="H8" s="39">
        <f>H9</f>
        <v>32.700000000000003</v>
      </c>
      <c r="I8" s="39">
        <f>I9</f>
        <v>848.5</v>
      </c>
    </row>
    <row r="9" spans="1:10" ht="33" customHeight="1" x14ac:dyDescent="0.2">
      <c r="A9" s="38" t="s">
        <v>45</v>
      </c>
      <c r="B9" s="4" t="s">
        <v>54</v>
      </c>
      <c r="C9" s="4" t="s">
        <v>95</v>
      </c>
      <c r="D9" s="4"/>
      <c r="E9" s="6"/>
      <c r="F9" s="6"/>
      <c r="G9" s="40">
        <v>815.8</v>
      </c>
      <c r="H9" s="40">
        <v>32.700000000000003</v>
      </c>
      <c r="I9" s="40">
        <f>G9+H9</f>
        <v>848.5</v>
      </c>
    </row>
    <row r="10" spans="1:10" ht="39" customHeight="1" x14ac:dyDescent="0.2">
      <c r="A10" s="38" t="s">
        <v>46</v>
      </c>
      <c r="B10" s="4" t="s">
        <v>54</v>
      </c>
      <c r="C10" s="4" t="s">
        <v>95</v>
      </c>
      <c r="D10" s="4" t="s">
        <v>14</v>
      </c>
      <c r="E10" s="6"/>
      <c r="F10" s="6"/>
      <c r="G10" s="40">
        <v>815.8</v>
      </c>
      <c r="H10" s="40">
        <v>32.700000000000003</v>
      </c>
      <c r="I10" s="40">
        <f t="shared" ref="I10:I11" si="0">G10+H10</f>
        <v>848.5</v>
      </c>
    </row>
    <row r="11" spans="1:10" ht="28.15" customHeight="1" x14ac:dyDescent="0.2">
      <c r="A11" s="38" t="s">
        <v>47</v>
      </c>
      <c r="B11" s="4" t="s">
        <v>54</v>
      </c>
      <c r="C11" s="4" t="s">
        <v>95</v>
      </c>
      <c r="D11" s="4" t="s">
        <v>14</v>
      </c>
      <c r="E11" s="6" t="s">
        <v>125</v>
      </c>
      <c r="F11" s="6" t="s">
        <v>126</v>
      </c>
      <c r="G11" s="40">
        <v>815.8</v>
      </c>
      <c r="H11" s="40">
        <v>32.700000000000003</v>
      </c>
      <c r="I11" s="40">
        <f t="shared" si="0"/>
        <v>848.5</v>
      </c>
    </row>
    <row r="12" spans="1:10" s="71" customFormat="1" ht="12.75" x14ac:dyDescent="0.2">
      <c r="A12" s="36" t="s">
        <v>10</v>
      </c>
      <c r="B12" s="7" t="s">
        <v>54</v>
      </c>
      <c r="C12" s="7" t="s">
        <v>95</v>
      </c>
      <c r="D12" s="7" t="s">
        <v>181</v>
      </c>
      <c r="E12" s="2" t="s">
        <v>160</v>
      </c>
      <c r="F12" s="2"/>
      <c r="G12" s="39">
        <f>G13+G14+G15</f>
        <v>2349.8000000000002</v>
      </c>
      <c r="H12" s="39">
        <f>H13+H14+H15</f>
        <v>326.8</v>
      </c>
      <c r="I12" s="39">
        <f>I13+I14+I15</f>
        <v>2676.6</v>
      </c>
    </row>
    <row r="13" spans="1:10" ht="51" x14ac:dyDescent="0.2">
      <c r="A13" s="38" t="s">
        <v>124</v>
      </c>
      <c r="B13" s="4" t="s">
        <v>54</v>
      </c>
      <c r="C13" s="4" t="s">
        <v>95</v>
      </c>
      <c r="D13" s="4" t="s">
        <v>181</v>
      </c>
      <c r="E13" s="6" t="s">
        <v>160</v>
      </c>
      <c r="F13" s="6" t="s">
        <v>126</v>
      </c>
      <c r="G13" s="40">
        <v>1579.8</v>
      </c>
      <c r="H13" s="40">
        <v>54.8</v>
      </c>
      <c r="I13" s="40">
        <f>G13+H13</f>
        <v>1634.6</v>
      </c>
    </row>
    <row r="14" spans="1:10" ht="36" customHeight="1" x14ac:dyDescent="0.2">
      <c r="A14" s="38" t="s">
        <v>127</v>
      </c>
      <c r="B14" s="4" t="s">
        <v>54</v>
      </c>
      <c r="C14" s="4" t="s">
        <v>95</v>
      </c>
      <c r="D14" s="4" t="s">
        <v>181</v>
      </c>
      <c r="E14" s="6" t="s">
        <v>160</v>
      </c>
      <c r="F14" s="6" t="s">
        <v>128</v>
      </c>
      <c r="G14" s="40">
        <v>700</v>
      </c>
      <c r="H14" s="40">
        <v>6.9</v>
      </c>
      <c r="I14" s="40">
        <f t="shared" ref="I14:I15" si="1">G14+H14</f>
        <v>706.9</v>
      </c>
    </row>
    <row r="15" spans="1:10" ht="33" customHeight="1" x14ac:dyDescent="0.2">
      <c r="A15" s="38" t="s">
        <v>129</v>
      </c>
      <c r="B15" s="4" t="s">
        <v>54</v>
      </c>
      <c r="C15" s="4" t="s">
        <v>95</v>
      </c>
      <c r="D15" s="4" t="s">
        <v>181</v>
      </c>
      <c r="E15" s="6" t="s">
        <v>160</v>
      </c>
      <c r="F15" s="6" t="s">
        <v>130</v>
      </c>
      <c r="G15" s="40">
        <v>70</v>
      </c>
      <c r="H15" s="40">
        <v>265.10000000000002</v>
      </c>
      <c r="I15" s="40">
        <f t="shared" si="1"/>
        <v>335.1</v>
      </c>
    </row>
    <row r="16" spans="1:10" ht="18.600000000000001" customHeight="1" x14ac:dyDescent="0.2">
      <c r="A16" s="36" t="s">
        <v>48</v>
      </c>
      <c r="B16" s="7" t="s">
        <v>54</v>
      </c>
      <c r="C16" s="7" t="s">
        <v>95</v>
      </c>
      <c r="D16" s="7" t="s">
        <v>87</v>
      </c>
      <c r="E16" s="76" t="s">
        <v>131</v>
      </c>
      <c r="F16" s="2"/>
      <c r="G16" s="39">
        <f>G17</f>
        <v>20</v>
      </c>
      <c r="H16" s="39">
        <f>H17</f>
        <v>0</v>
      </c>
      <c r="I16" s="39">
        <f>I17</f>
        <v>20</v>
      </c>
    </row>
    <row r="17" spans="1:9" ht="12.75" x14ac:dyDescent="0.2">
      <c r="A17" s="38" t="s">
        <v>49</v>
      </c>
      <c r="B17" s="4" t="s">
        <v>54</v>
      </c>
      <c r="C17" s="4" t="s">
        <v>95</v>
      </c>
      <c r="D17" s="4" t="s">
        <v>87</v>
      </c>
      <c r="E17" s="77" t="s">
        <v>131</v>
      </c>
      <c r="F17" s="6" t="s">
        <v>130</v>
      </c>
      <c r="G17" s="40">
        <v>20</v>
      </c>
      <c r="H17" s="40">
        <v>0</v>
      </c>
      <c r="I17" s="40">
        <v>20</v>
      </c>
    </row>
    <row r="18" spans="1:9" s="71" customFormat="1" ht="12.75" x14ac:dyDescent="0.2">
      <c r="A18" s="36" t="s">
        <v>12</v>
      </c>
      <c r="B18" s="7" t="s">
        <v>54</v>
      </c>
      <c r="C18" s="7" t="s">
        <v>95</v>
      </c>
      <c r="D18" s="7" t="s">
        <v>84</v>
      </c>
      <c r="E18" s="2" t="s">
        <v>132</v>
      </c>
      <c r="F18" s="2"/>
      <c r="G18" s="39">
        <f>G19+G20+G21</f>
        <v>1897.2</v>
      </c>
      <c r="H18" s="39">
        <f>H19+H20+H21</f>
        <v>69.8</v>
      </c>
      <c r="I18" s="39">
        <f>I19+I20+I21</f>
        <v>1967</v>
      </c>
    </row>
    <row r="19" spans="1:9" s="49" customFormat="1" ht="77.25" customHeight="1" x14ac:dyDescent="0.2">
      <c r="A19" s="38" t="s">
        <v>124</v>
      </c>
      <c r="B19" s="45" t="s">
        <v>54</v>
      </c>
      <c r="C19" s="45" t="s">
        <v>95</v>
      </c>
      <c r="D19" s="45" t="s">
        <v>84</v>
      </c>
      <c r="E19" s="47" t="s">
        <v>132</v>
      </c>
      <c r="F19" s="47" t="s">
        <v>126</v>
      </c>
      <c r="G19" s="52">
        <v>1887.2</v>
      </c>
      <c r="H19" s="52">
        <v>74.8</v>
      </c>
      <c r="I19" s="52">
        <f>G19+H19</f>
        <v>1962</v>
      </c>
    </row>
    <row r="20" spans="1:9" s="49" customFormat="1" ht="35.25" customHeight="1" x14ac:dyDescent="0.2">
      <c r="A20" s="38" t="s">
        <v>127</v>
      </c>
      <c r="B20" s="45" t="s">
        <v>54</v>
      </c>
      <c r="C20" s="45" t="s">
        <v>95</v>
      </c>
      <c r="D20" s="45" t="s">
        <v>84</v>
      </c>
      <c r="E20" s="47" t="s">
        <v>132</v>
      </c>
      <c r="F20" s="47" t="s">
        <v>128</v>
      </c>
      <c r="G20" s="52">
        <v>5</v>
      </c>
      <c r="H20" s="52">
        <v>-5</v>
      </c>
      <c r="I20" s="52">
        <f>G20+H20</f>
        <v>0</v>
      </c>
    </row>
    <row r="21" spans="1:9" s="49" customFormat="1" ht="33.75" customHeight="1" x14ac:dyDescent="0.2">
      <c r="A21" s="38" t="s">
        <v>129</v>
      </c>
      <c r="B21" s="45" t="s">
        <v>54</v>
      </c>
      <c r="C21" s="45" t="s">
        <v>95</v>
      </c>
      <c r="D21" s="45" t="s">
        <v>84</v>
      </c>
      <c r="E21" s="47" t="s">
        <v>132</v>
      </c>
      <c r="F21" s="47" t="s">
        <v>130</v>
      </c>
      <c r="G21" s="52">
        <v>5</v>
      </c>
      <c r="H21" s="52">
        <v>0</v>
      </c>
      <c r="I21" s="52">
        <f>G21+H21</f>
        <v>5</v>
      </c>
    </row>
    <row r="22" spans="1:9" s="73" customFormat="1" ht="29.25" customHeight="1" x14ac:dyDescent="0.2">
      <c r="A22" s="104" t="s">
        <v>133</v>
      </c>
      <c r="B22" s="53" t="s">
        <v>54</v>
      </c>
      <c r="C22" s="53" t="s">
        <v>95</v>
      </c>
      <c r="D22" s="53" t="s">
        <v>84</v>
      </c>
      <c r="E22" s="54" t="s">
        <v>134</v>
      </c>
      <c r="F22" s="54"/>
      <c r="G22" s="57">
        <f>G23</f>
        <v>4.7</v>
      </c>
      <c r="H22" s="57">
        <f>H23</f>
        <v>0</v>
      </c>
      <c r="I22" s="57">
        <f>I23</f>
        <v>4.7</v>
      </c>
    </row>
    <row r="23" spans="1:9" s="49" customFormat="1" ht="29.25" customHeight="1" x14ac:dyDescent="0.2">
      <c r="A23" s="38" t="s">
        <v>127</v>
      </c>
      <c r="B23" s="45" t="s">
        <v>54</v>
      </c>
      <c r="C23" s="45" t="s">
        <v>95</v>
      </c>
      <c r="D23" s="45" t="s">
        <v>84</v>
      </c>
      <c r="E23" s="47" t="s">
        <v>134</v>
      </c>
      <c r="F23" s="47" t="s">
        <v>128</v>
      </c>
      <c r="G23" s="52">
        <v>4.7</v>
      </c>
      <c r="H23" s="52">
        <v>0</v>
      </c>
      <c r="I23" s="52">
        <v>4.7</v>
      </c>
    </row>
    <row r="24" spans="1:9" s="73" customFormat="1" ht="19.899999999999999" customHeight="1" x14ac:dyDescent="0.2">
      <c r="A24" s="104" t="s">
        <v>0</v>
      </c>
      <c r="B24" s="53" t="s">
        <v>54</v>
      </c>
      <c r="C24" s="53" t="s">
        <v>52</v>
      </c>
      <c r="D24" s="53" t="s">
        <v>1</v>
      </c>
      <c r="E24" s="54" t="s">
        <v>135</v>
      </c>
      <c r="F24" s="54"/>
      <c r="G24" s="57">
        <f>G25+G26</f>
        <v>80.3</v>
      </c>
      <c r="H24" s="57">
        <f>H25+H26</f>
        <v>0</v>
      </c>
      <c r="I24" s="57">
        <f>I25+I26</f>
        <v>80.3</v>
      </c>
    </row>
    <row r="25" spans="1:9" s="49" customFormat="1" ht="61.5" customHeight="1" x14ac:dyDescent="0.2">
      <c r="A25" s="38" t="s">
        <v>124</v>
      </c>
      <c r="B25" s="45" t="s">
        <v>54</v>
      </c>
      <c r="C25" s="45" t="s">
        <v>52</v>
      </c>
      <c r="D25" s="45" t="s">
        <v>1</v>
      </c>
      <c r="E25" s="47" t="s">
        <v>135</v>
      </c>
      <c r="F25" s="47" t="s">
        <v>126</v>
      </c>
      <c r="G25" s="52">
        <v>61.9</v>
      </c>
      <c r="H25" s="52">
        <v>0</v>
      </c>
      <c r="I25" s="52">
        <v>61.9</v>
      </c>
    </row>
    <row r="26" spans="1:9" s="49" customFormat="1" ht="39.75" customHeight="1" x14ac:dyDescent="0.2">
      <c r="A26" s="38" t="s">
        <v>127</v>
      </c>
      <c r="B26" s="45" t="s">
        <v>54</v>
      </c>
      <c r="C26" s="45" t="s">
        <v>52</v>
      </c>
      <c r="D26" s="45" t="s">
        <v>1</v>
      </c>
      <c r="E26" s="47" t="s">
        <v>135</v>
      </c>
      <c r="F26" s="47" t="s">
        <v>128</v>
      </c>
      <c r="G26" s="52">
        <v>18.399999999999999</v>
      </c>
      <c r="H26" s="52">
        <v>0</v>
      </c>
      <c r="I26" s="52">
        <v>18.399999999999999</v>
      </c>
    </row>
    <row r="27" spans="1:9" s="73" customFormat="1" ht="19.149999999999999" customHeight="1" x14ac:dyDescent="0.2">
      <c r="A27" s="72" t="s">
        <v>50</v>
      </c>
      <c r="B27" s="53" t="s">
        <v>54</v>
      </c>
      <c r="C27" s="53" t="s">
        <v>16</v>
      </c>
      <c r="D27" s="53" t="s">
        <v>41</v>
      </c>
      <c r="E27" s="54" t="s">
        <v>137</v>
      </c>
      <c r="F27" s="54"/>
      <c r="G27" s="55">
        <f>G28</f>
        <v>50</v>
      </c>
      <c r="H27" s="55">
        <f>H28</f>
        <v>0</v>
      </c>
      <c r="I27" s="55">
        <f>I28</f>
        <v>50</v>
      </c>
    </row>
    <row r="28" spans="1:9" s="49" customFormat="1" ht="44.45" customHeight="1" x14ac:dyDescent="0.2">
      <c r="A28" s="44" t="s">
        <v>136</v>
      </c>
      <c r="B28" s="45" t="s">
        <v>54</v>
      </c>
      <c r="C28" s="45" t="s">
        <v>16</v>
      </c>
      <c r="D28" s="45" t="s">
        <v>41</v>
      </c>
      <c r="E28" s="47" t="s">
        <v>137</v>
      </c>
      <c r="F28" s="47" t="s">
        <v>128</v>
      </c>
      <c r="G28" s="52">
        <v>50</v>
      </c>
      <c r="H28" s="52">
        <v>0</v>
      </c>
      <c r="I28" s="52">
        <v>50</v>
      </c>
    </row>
    <row r="29" spans="1:9" s="73" customFormat="1" ht="15.6" customHeight="1" x14ac:dyDescent="0.2">
      <c r="A29" s="105" t="s">
        <v>138</v>
      </c>
      <c r="B29" s="53" t="s">
        <v>54</v>
      </c>
      <c r="C29" s="53" t="s">
        <v>3</v>
      </c>
      <c r="D29" s="53" t="s">
        <v>5</v>
      </c>
      <c r="E29" s="54" t="s">
        <v>140</v>
      </c>
      <c r="F29" s="54"/>
      <c r="G29" s="57">
        <f>G30</f>
        <v>0</v>
      </c>
      <c r="H29" s="57">
        <f>H30</f>
        <v>0</v>
      </c>
      <c r="I29" s="57">
        <f>I30</f>
        <v>0</v>
      </c>
    </row>
    <row r="30" spans="1:9" s="49" customFormat="1" ht="30.75" customHeight="1" x14ac:dyDescent="0.2">
      <c r="A30" s="44" t="s">
        <v>139</v>
      </c>
      <c r="B30" s="45" t="s">
        <v>54</v>
      </c>
      <c r="C30" s="45" t="s">
        <v>3</v>
      </c>
      <c r="D30" s="45" t="s">
        <v>5</v>
      </c>
      <c r="E30" s="47" t="s">
        <v>140</v>
      </c>
      <c r="F30" s="47" t="s">
        <v>128</v>
      </c>
      <c r="G30" s="52">
        <v>0</v>
      </c>
      <c r="H30" s="52">
        <v>0</v>
      </c>
      <c r="I30" s="52">
        <v>0</v>
      </c>
    </row>
    <row r="31" spans="1:9" s="73" customFormat="1" ht="21" customHeight="1" x14ac:dyDescent="0.2">
      <c r="A31" s="72" t="s">
        <v>40</v>
      </c>
      <c r="B31" s="53" t="s">
        <v>54</v>
      </c>
      <c r="C31" s="53" t="s">
        <v>58</v>
      </c>
      <c r="D31" s="53"/>
      <c r="E31" s="54"/>
      <c r="F31" s="54"/>
      <c r="G31" s="55">
        <f>G33+G34+G35+G32</f>
        <v>175</v>
      </c>
      <c r="H31" s="55">
        <f>H33+H34+H35+H32</f>
        <v>-25</v>
      </c>
      <c r="I31" s="55">
        <f>I33+I34+I35+I32</f>
        <v>150</v>
      </c>
    </row>
    <row r="32" spans="1:9" s="49" customFormat="1" ht="57" customHeight="1" x14ac:dyDescent="0.2">
      <c r="A32" s="50" t="s">
        <v>141</v>
      </c>
      <c r="B32" s="45" t="s">
        <v>54</v>
      </c>
      <c r="C32" s="45" t="s">
        <v>58</v>
      </c>
      <c r="D32" s="45" t="s">
        <v>42</v>
      </c>
      <c r="E32" s="47" t="s">
        <v>142</v>
      </c>
      <c r="F32" s="47" t="s">
        <v>128</v>
      </c>
      <c r="G32" s="48">
        <v>50</v>
      </c>
      <c r="H32" s="48">
        <v>0</v>
      </c>
      <c r="I32" s="48">
        <v>50</v>
      </c>
    </row>
    <row r="33" spans="1:9" s="49" customFormat="1" ht="54.6" customHeight="1" x14ac:dyDescent="0.2">
      <c r="A33" s="50" t="s">
        <v>143</v>
      </c>
      <c r="B33" s="45" t="s">
        <v>54</v>
      </c>
      <c r="C33" s="45" t="s">
        <v>58</v>
      </c>
      <c r="D33" s="45" t="s">
        <v>42</v>
      </c>
      <c r="E33" s="47" t="s">
        <v>144</v>
      </c>
      <c r="F33" s="47" t="s">
        <v>128</v>
      </c>
      <c r="G33" s="48">
        <v>5</v>
      </c>
      <c r="H33" s="48">
        <v>-5</v>
      </c>
      <c r="I33" s="48">
        <v>0</v>
      </c>
    </row>
    <row r="34" spans="1:9" s="49" customFormat="1" ht="56.25" customHeight="1" x14ac:dyDescent="0.2">
      <c r="A34" s="50" t="s">
        <v>145</v>
      </c>
      <c r="B34" s="45" t="s">
        <v>54</v>
      </c>
      <c r="C34" s="45" t="s">
        <v>58</v>
      </c>
      <c r="D34" s="45" t="s">
        <v>42</v>
      </c>
      <c r="E34" s="47" t="s">
        <v>146</v>
      </c>
      <c r="F34" s="47" t="s">
        <v>128</v>
      </c>
      <c r="G34" s="48">
        <v>100</v>
      </c>
      <c r="H34" s="48">
        <v>0</v>
      </c>
      <c r="I34" s="48">
        <v>100</v>
      </c>
    </row>
    <row r="35" spans="1:9" s="49" customFormat="1" ht="67.5" customHeight="1" x14ac:dyDescent="0.2">
      <c r="A35" s="44" t="s">
        <v>96</v>
      </c>
      <c r="B35" s="45" t="s">
        <v>54</v>
      </c>
      <c r="C35" s="45" t="s">
        <v>58</v>
      </c>
      <c r="D35" s="45" t="s">
        <v>97</v>
      </c>
      <c r="E35" s="47" t="s">
        <v>147</v>
      </c>
      <c r="F35" s="47" t="s">
        <v>128</v>
      </c>
      <c r="G35" s="48">
        <v>20</v>
      </c>
      <c r="H35" s="48">
        <v>-20</v>
      </c>
      <c r="I35" s="48">
        <v>0</v>
      </c>
    </row>
    <row r="36" spans="1:9" s="73" customFormat="1" ht="17.25" customHeight="1" x14ac:dyDescent="0.2">
      <c r="A36" s="72" t="s">
        <v>65</v>
      </c>
      <c r="B36" s="53" t="s">
        <v>54</v>
      </c>
      <c r="C36" s="53" t="s">
        <v>18</v>
      </c>
      <c r="D36" s="53"/>
      <c r="E36" s="54"/>
      <c r="F36" s="54"/>
      <c r="G36" s="57">
        <f>G37</f>
        <v>1603.3</v>
      </c>
      <c r="H36" s="57">
        <f>H37</f>
        <v>0</v>
      </c>
      <c r="I36" s="57">
        <f>I37</f>
        <v>1603.3</v>
      </c>
    </row>
    <row r="37" spans="1:9" s="49" customFormat="1" ht="19.149999999999999" customHeight="1" x14ac:dyDescent="0.2">
      <c r="A37" s="50" t="s">
        <v>19</v>
      </c>
      <c r="B37" s="45" t="s">
        <v>54</v>
      </c>
      <c r="C37" s="45" t="s">
        <v>18</v>
      </c>
      <c r="D37" s="45" t="s">
        <v>20</v>
      </c>
      <c r="E37" s="47"/>
      <c r="F37" s="47"/>
      <c r="G37" s="52">
        <f>G38+G39+G40</f>
        <v>1603.3</v>
      </c>
      <c r="H37" s="52">
        <v>0</v>
      </c>
      <c r="I37" s="52">
        <f>I38+I39+I40</f>
        <v>1603.3</v>
      </c>
    </row>
    <row r="38" spans="1:9" s="49" customFormat="1" ht="75" customHeight="1" x14ac:dyDescent="0.2">
      <c r="A38" s="38" t="s">
        <v>124</v>
      </c>
      <c r="B38" s="45" t="s">
        <v>54</v>
      </c>
      <c r="C38" s="45" t="s">
        <v>18</v>
      </c>
      <c r="D38" s="45" t="s">
        <v>20</v>
      </c>
      <c r="E38" s="47" t="s">
        <v>148</v>
      </c>
      <c r="F38" s="47" t="s">
        <v>126</v>
      </c>
      <c r="G38" s="52">
        <v>1198.3</v>
      </c>
      <c r="H38" s="52">
        <v>0</v>
      </c>
      <c r="I38" s="52">
        <v>1198.3</v>
      </c>
    </row>
    <row r="39" spans="1:9" s="49" customFormat="1" ht="35.25" customHeight="1" x14ac:dyDescent="0.2">
      <c r="A39" s="38" t="s">
        <v>127</v>
      </c>
      <c r="B39" s="45" t="s">
        <v>54</v>
      </c>
      <c r="C39" s="45" t="s">
        <v>18</v>
      </c>
      <c r="D39" s="45" t="s">
        <v>20</v>
      </c>
      <c r="E39" s="47" t="s">
        <v>148</v>
      </c>
      <c r="F39" s="47" t="s">
        <v>128</v>
      </c>
      <c r="G39" s="52">
        <v>400</v>
      </c>
      <c r="H39" s="52">
        <v>0</v>
      </c>
      <c r="I39" s="52">
        <v>400</v>
      </c>
    </row>
    <row r="40" spans="1:9" s="49" customFormat="1" ht="33.75" customHeight="1" x14ac:dyDescent="0.2">
      <c r="A40" s="38" t="s">
        <v>129</v>
      </c>
      <c r="B40" s="45" t="s">
        <v>54</v>
      </c>
      <c r="C40" s="45" t="s">
        <v>18</v>
      </c>
      <c r="D40" s="45" t="s">
        <v>20</v>
      </c>
      <c r="E40" s="47" t="s">
        <v>148</v>
      </c>
      <c r="F40" s="47" t="s">
        <v>130</v>
      </c>
      <c r="G40" s="52">
        <v>5</v>
      </c>
      <c r="H40" s="52">
        <v>0</v>
      </c>
      <c r="I40" s="52">
        <v>5</v>
      </c>
    </row>
    <row r="41" spans="1:9" s="73" customFormat="1" ht="17.25" customHeight="1" x14ac:dyDescent="0.2">
      <c r="A41" s="72" t="s">
        <v>323</v>
      </c>
      <c r="B41" s="53" t="s">
        <v>54</v>
      </c>
      <c r="C41" s="53" t="s">
        <v>18</v>
      </c>
      <c r="D41" s="53"/>
      <c r="E41" s="54"/>
      <c r="F41" s="54"/>
      <c r="G41" s="57">
        <f>G42</f>
        <v>40</v>
      </c>
      <c r="H41" s="57">
        <f>H42</f>
        <v>0</v>
      </c>
      <c r="I41" s="57">
        <f>I42</f>
        <v>40</v>
      </c>
    </row>
    <row r="42" spans="1:9" s="49" customFormat="1" ht="19.149999999999999" customHeight="1" x14ac:dyDescent="0.2">
      <c r="A42" s="50" t="s">
        <v>326</v>
      </c>
      <c r="B42" s="45" t="s">
        <v>54</v>
      </c>
      <c r="C42" s="45" t="s">
        <v>18</v>
      </c>
      <c r="D42" s="45" t="s">
        <v>20</v>
      </c>
      <c r="E42" s="47"/>
      <c r="F42" s="47"/>
      <c r="G42" s="52">
        <f>G43+G44+G45</f>
        <v>40</v>
      </c>
      <c r="H42" s="52">
        <v>0</v>
      </c>
      <c r="I42" s="52">
        <f>I43+I44+I45</f>
        <v>40</v>
      </c>
    </row>
    <row r="43" spans="1:9" s="49" customFormat="1" ht="75" customHeight="1" x14ac:dyDescent="0.2">
      <c r="A43" s="38" t="s">
        <v>327</v>
      </c>
      <c r="B43" s="45" t="s">
        <v>54</v>
      </c>
      <c r="C43" s="45" t="s">
        <v>18</v>
      </c>
      <c r="D43" s="45" t="s">
        <v>20</v>
      </c>
      <c r="E43" s="47" t="s">
        <v>148</v>
      </c>
      <c r="F43" s="47" t="s">
        <v>126</v>
      </c>
      <c r="G43" s="52">
        <v>40</v>
      </c>
      <c r="H43" s="52">
        <v>0</v>
      </c>
      <c r="I43" s="52">
        <v>40</v>
      </c>
    </row>
    <row r="44" spans="1:9" s="73" customFormat="1" ht="21" customHeight="1" x14ac:dyDescent="0.2">
      <c r="A44" s="74" t="s">
        <v>51</v>
      </c>
      <c r="B44" s="53" t="s">
        <v>54</v>
      </c>
      <c r="C44" s="53" t="s">
        <v>76</v>
      </c>
      <c r="D44" s="53" t="s">
        <v>77</v>
      </c>
      <c r="E44" s="54"/>
      <c r="F44" s="54"/>
      <c r="G44" s="57">
        <f>G45</f>
        <v>0</v>
      </c>
      <c r="H44" s="57">
        <f>H45</f>
        <v>0</v>
      </c>
      <c r="I44" s="57">
        <f>I45</f>
        <v>0</v>
      </c>
    </row>
    <row r="45" spans="1:9" s="49" customFormat="1" ht="42.6" customHeight="1" x14ac:dyDescent="0.2">
      <c r="A45" s="51" t="s">
        <v>149</v>
      </c>
      <c r="B45" s="46" t="s">
        <v>54</v>
      </c>
      <c r="C45" s="46" t="s">
        <v>76</v>
      </c>
      <c r="D45" s="46" t="s">
        <v>77</v>
      </c>
      <c r="E45" s="46" t="s">
        <v>150</v>
      </c>
      <c r="F45" s="46" t="s">
        <v>128</v>
      </c>
      <c r="G45" s="52">
        <v>0</v>
      </c>
      <c r="H45" s="52">
        <v>0</v>
      </c>
      <c r="I45" s="52">
        <v>0</v>
      </c>
    </row>
    <row r="46" spans="1:9" s="73" customFormat="1" ht="28.9" customHeight="1" x14ac:dyDescent="0.2">
      <c r="A46" s="75" t="s">
        <v>24</v>
      </c>
      <c r="B46" s="53" t="s">
        <v>54</v>
      </c>
      <c r="C46" s="53" t="s">
        <v>23</v>
      </c>
      <c r="D46" s="53" t="s">
        <v>25</v>
      </c>
      <c r="E46" s="53" t="s">
        <v>151</v>
      </c>
      <c r="F46" s="53"/>
      <c r="G46" s="57">
        <f>G47</f>
        <v>12</v>
      </c>
      <c r="H46" s="57">
        <f>H47</f>
        <v>0</v>
      </c>
      <c r="I46" s="57">
        <f>I47</f>
        <v>12</v>
      </c>
    </row>
    <row r="47" spans="1:9" s="49" customFormat="1" ht="12.75" x14ac:dyDescent="0.2">
      <c r="A47" s="56" t="s">
        <v>22</v>
      </c>
      <c r="B47" s="58" t="s">
        <v>54</v>
      </c>
      <c r="C47" s="58" t="s">
        <v>23</v>
      </c>
      <c r="D47" s="58" t="s">
        <v>25</v>
      </c>
      <c r="E47" s="58" t="s">
        <v>151</v>
      </c>
      <c r="F47" s="58" t="s">
        <v>152</v>
      </c>
      <c r="G47" s="59">
        <v>12</v>
      </c>
      <c r="H47" s="59">
        <v>0</v>
      </c>
      <c r="I47" s="59">
        <v>12</v>
      </c>
    </row>
    <row r="48" spans="1:9" s="49" customFormat="1" ht="12.75" x14ac:dyDescent="0.2">
      <c r="A48" s="60" t="s">
        <v>78</v>
      </c>
      <c r="B48" s="61"/>
      <c r="C48" s="61"/>
      <c r="D48" s="61"/>
      <c r="E48" s="61"/>
      <c r="F48" s="61"/>
      <c r="G48" s="62">
        <f>G8+G12+G16+G18+G22+G24+G27+G29+G31+G36+G44+G46+G41</f>
        <v>7048.1</v>
      </c>
      <c r="H48" s="62">
        <f>H8+H12+H16+H18+H22+H24+H27+H29+H31+H36+H44+H46+H41</f>
        <v>404.3</v>
      </c>
      <c r="I48" s="62">
        <f>I8+I12+I16+I18+I22+I24+I27+I29+I31+I36+I44+I46+I41</f>
        <v>7452.4000000000005</v>
      </c>
    </row>
    <row r="49" spans="2:9" ht="13.5" customHeight="1" x14ac:dyDescent="0.2">
      <c r="G49" s="41"/>
      <c r="H49" s="41"/>
      <c r="I49" s="41"/>
    </row>
    <row r="50" spans="2:9" s="13" customFormat="1" ht="12.75" x14ac:dyDescent="0.2">
      <c r="B50" s="165" t="s">
        <v>307</v>
      </c>
      <c r="C50" s="165"/>
      <c r="D50" s="165"/>
      <c r="E50" s="165"/>
      <c r="F50" s="1"/>
      <c r="G50" s="1" t="s">
        <v>308</v>
      </c>
      <c r="H50" s="1"/>
      <c r="I50" s="1"/>
    </row>
    <row r="51" spans="2:9" s="13" customFormat="1" ht="12.75" x14ac:dyDescent="0.2">
      <c r="B51" s="165"/>
      <c r="C51" s="165"/>
      <c r="D51" s="165"/>
      <c r="E51" s="165"/>
      <c r="F51" s="1"/>
      <c r="G51" s="1"/>
      <c r="H51" s="1"/>
      <c r="I51" s="1"/>
    </row>
    <row r="52" spans="2:9" s="13" customFormat="1" ht="12.75" x14ac:dyDescent="0.2">
      <c r="B52" s="165" t="s">
        <v>309</v>
      </c>
      <c r="C52" s="165"/>
      <c r="D52" s="165"/>
      <c r="E52" s="165"/>
      <c r="F52" s="1"/>
      <c r="G52" s="1" t="s">
        <v>310</v>
      </c>
      <c r="H52" s="1"/>
      <c r="I52" s="1"/>
    </row>
    <row r="53" spans="2:9" s="13" customFormat="1" ht="12.75" x14ac:dyDescent="0.2">
      <c r="B53" s="165"/>
      <c r="C53" s="165"/>
      <c r="D53" s="165"/>
      <c r="E53" s="165"/>
      <c r="F53" s="1"/>
      <c r="G53" s="1"/>
      <c r="H53" s="1"/>
      <c r="I53" s="1"/>
    </row>
    <row r="54" spans="2:9" s="13" customFormat="1" ht="12.75" x14ac:dyDescent="0.2">
      <c r="B54" s="165" t="s">
        <v>122</v>
      </c>
      <c r="C54" s="165"/>
      <c r="D54" s="165"/>
      <c r="E54" s="165"/>
      <c r="F54" s="1"/>
      <c r="G54" s="1"/>
      <c r="H54" s="1"/>
      <c r="I54" s="1"/>
    </row>
    <row r="55" spans="2:9" s="13" customFormat="1" ht="12.75" x14ac:dyDescent="0.2">
      <c r="B55" s="165"/>
      <c r="C55" s="165"/>
      <c r="D55" s="165"/>
      <c r="E55" s="165"/>
      <c r="F55" s="1"/>
      <c r="G55" s="1"/>
      <c r="H55" s="1"/>
      <c r="I55" s="1"/>
    </row>
    <row r="56" spans="2:9" s="13" customFormat="1" ht="12.75" x14ac:dyDescent="0.2">
      <c r="B56" s="165" t="s">
        <v>123</v>
      </c>
      <c r="C56" s="165"/>
      <c r="D56" s="165"/>
      <c r="E56" s="165"/>
      <c r="F56" s="1"/>
      <c r="G56" s="1"/>
      <c r="H56" s="1"/>
      <c r="I56" s="1"/>
    </row>
  </sheetData>
  <mergeCells count="12">
    <mergeCell ref="C5:C6"/>
    <mergeCell ref="B5:B6"/>
    <mergeCell ref="A5:A6"/>
    <mergeCell ref="E1:G1"/>
    <mergeCell ref="A3:I3"/>
    <mergeCell ref="G5:G6"/>
    <mergeCell ref="F5:F6"/>
    <mergeCell ref="E5:E6"/>
    <mergeCell ref="D5:D6"/>
    <mergeCell ref="H5:H6"/>
    <mergeCell ref="I5:I6"/>
    <mergeCell ref="H1:I1"/>
  </mergeCells>
  <phoneticPr fontId="6" type="noConversion"/>
  <pageMargins left="0.39370078740157483" right="0.39370078740157483" top="0.19685039370078741" bottom="0.19685039370078741" header="0.51181102362204722" footer="0.31496062992125984"/>
  <pageSetup paperSize="9" scale="58" fitToHeight="0" orientation="portrait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D29" sqref="D29"/>
    </sheetView>
  </sheetViews>
  <sheetFormatPr defaultRowHeight="11.25" x14ac:dyDescent="0.2"/>
  <cols>
    <col min="1" max="1" width="30.33203125" customWidth="1"/>
    <col min="2" max="2" width="50.33203125" customWidth="1"/>
    <col min="3" max="3" width="15.6640625" customWidth="1"/>
    <col min="4" max="4" width="15.33203125" customWidth="1"/>
    <col min="5" max="5" width="15.5" customWidth="1"/>
  </cols>
  <sheetData>
    <row r="1" spans="1:5" ht="15" x14ac:dyDescent="0.25">
      <c r="A1" s="114"/>
      <c r="B1" s="114"/>
      <c r="C1" s="114"/>
      <c r="D1" s="113"/>
      <c r="E1" s="113"/>
    </row>
    <row r="2" spans="1:5" ht="138.75" customHeight="1" x14ac:dyDescent="0.2">
      <c r="A2" s="114"/>
      <c r="B2" s="114"/>
      <c r="C2" s="181" t="s">
        <v>328</v>
      </c>
      <c r="D2" s="181"/>
      <c r="E2" s="181"/>
    </row>
    <row r="3" spans="1:5" ht="15" x14ac:dyDescent="0.25">
      <c r="A3" s="114"/>
      <c r="B3" s="114"/>
      <c r="C3" s="114"/>
      <c r="D3" s="113"/>
      <c r="E3" s="115"/>
    </row>
    <row r="4" spans="1:5" ht="12.75" x14ac:dyDescent="0.2">
      <c r="A4" s="114"/>
      <c r="B4" s="114"/>
      <c r="C4" s="114"/>
      <c r="D4" s="114"/>
      <c r="E4" s="114"/>
    </row>
    <row r="5" spans="1:5" ht="15.75" x14ac:dyDescent="0.25">
      <c r="A5" s="190" t="s">
        <v>182</v>
      </c>
      <c r="B5" s="190"/>
      <c r="C5" s="190"/>
      <c r="D5" s="190"/>
      <c r="E5" s="190"/>
    </row>
    <row r="6" spans="1:5" ht="37.5" customHeight="1" x14ac:dyDescent="0.2">
      <c r="A6" s="191" t="s">
        <v>183</v>
      </c>
      <c r="B6" s="191"/>
      <c r="C6" s="191"/>
      <c r="D6" s="191"/>
      <c r="E6" s="191"/>
    </row>
    <row r="7" spans="1:5" ht="15.75" x14ac:dyDescent="0.2">
      <c r="A7" s="191" t="s">
        <v>227</v>
      </c>
      <c r="B7" s="191"/>
      <c r="C7" s="191"/>
      <c r="D7" s="191"/>
      <c r="E7" s="191"/>
    </row>
    <row r="8" spans="1:5" ht="15.75" x14ac:dyDescent="0.2">
      <c r="A8" s="141"/>
      <c r="B8" s="141"/>
      <c r="C8" s="141"/>
      <c r="D8" s="141"/>
      <c r="E8" s="141"/>
    </row>
    <row r="9" spans="1:5" ht="16.5" customHeight="1" x14ac:dyDescent="0.2">
      <c r="A9" s="116"/>
      <c r="B9" s="116"/>
      <c r="C9" s="116"/>
      <c r="D9" s="116"/>
      <c r="E9" s="116"/>
    </row>
    <row r="10" spans="1:5" x14ac:dyDescent="0.2">
      <c r="A10" s="192" t="s">
        <v>184</v>
      </c>
      <c r="B10" s="192" t="s">
        <v>53</v>
      </c>
      <c r="C10" s="193" t="s">
        <v>329</v>
      </c>
      <c r="D10" s="193" t="s">
        <v>161</v>
      </c>
      <c r="E10" s="192" t="s">
        <v>286</v>
      </c>
    </row>
    <row r="11" spans="1:5" ht="57" customHeight="1" x14ac:dyDescent="0.2">
      <c r="A11" s="192"/>
      <c r="B11" s="192"/>
      <c r="C11" s="194"/>
      <c r="D11" s="194"/>
      <c r="E11" s="192"/>
    </row>
    <row r="12" spans="1:5" ht="12.75" x14ac:dyDescent="0.2">
      <c r="A12" s="117" t="s">
        <v>34</v>
      </c>
      <c r="B12" s="117" t="s">
        <v>167</v>
      </c>
      <c r="C12" s="117" t="s">
        <v>168</v>
      </c>
      <c r="D12" s="117" t="s">
        <v>205</v>
      </c>
      <c r="E12" s="117" t="s">
        <v>206</v>
      </c>
    </row>
    <row r="13" spans="1:5" ht="12.75" x14ac:dyDescent="0.2">
      <c r="A13" s="118" t="s">
        <v>185</v>
      </c>
      <c r="B13" s="118" t="s">
        <v>94</v>
      </c>
      <c r="C13" s="119">
        <f>C14+C17+C26+C28+C35</f>
        <v>5087.5</v>
      </c>
      <c r="D13" s="119">
        <f>D14+D17+D26+D28+D35</f>
        <v>429.3</v>
      </c>
      <c r="E13" s="119">
        <f>E14+E17+E26+E28+E35</f>
        <v>5516.8</v>
      </c>
    </row>
    <row r="14" spans="1:5" ht="21" customHeight="1" x14ac:dyDescent="0.2">
      <c r="A14" s="118" t="s">
        <v>186</v>
      </c>
      <c r="B14" s="149" t="s">
        <v>187</v>
      </c>
      <c r="C14" s="119">
        <f>C15+C16</f>
        <v>815.8</v>
      </c>
      <c r="D14" s="119">
        <f>D15+D16</f>
        <v>32.700000000000003</v>
      </c>
      <c r="E14" s="119">
        <f>E15+E16</f>
        <v>848.5</v>
      </c>
    </row>
    <row r="15" spans="1:5" ht="18" customHeight="1" x14ac:dyDescent="0.2">
      <c r="A15" s="117" t="s">
        <v>188</v>
      </c>
      <c r="B15" s="150" t="s">
        <v>189</v>
      </c>
      <c r="C15" s="122">
        <v>626.6</v>
      </c>
      <c r="D15" s="122">
        <v>25.1</v>
      </c>
      <c r="E15" s="122">
        <f>C15+D15</f>
        <v>651.70000000000005</v>
      </c>
    </row>
    <row r="16" spans="1:5" ht="17.25" customHeight="1" x14ac:dyDescent="0.2">
      <c r="A16" s="117" t="s">
        <v>190</v>
      </c>
      <c r="B16" s="150" t="s">
        <v>191</v>
      </c>
      <c r="C16" s="122">
        <v>189.2</v>
      </c>
      <c r="D16" s="122">
        <v>7.6</v>
      </c>
      <c r="E16" s="122">
        <f>C16+D16</f>
        <v>196.79999999999998</v>
      </c>
    </row>
    <row r="17" spans="1:5" ht="12.75" x14ac:dyDescent="0.2">
      <c r="A17" s="118" t="s">
        <v>238</v>
      </c>
      <c r="B17" s="149" t="s">
        <v>192</v>
      </c>
      <c r="C17" s="119">
        <f>C18+C19+C20+C21+C23+C24+C25</f>
        <v>2349.8000000000002</v>
      </c>
      <c r="D17" s="119">
        <f>D18+D19+D20+D21+D23+D24+D25+D22</f>
        <v>326.8</v>
      </c>
      <c r="E17" s="119">
        <f>E18+E19+E20+E21+E23+E24+E25+E22</f>
        <v>2676.6</v>
      </c>
    </row>
    <row r="18" spans="1:5" ht="16.5" customHeight="1" x14ac:dyDescent="0.2">
      <c r="A18" s="117" t="s">
        <v>228</v>
      </c>
      <c r="B18" s="150" t="s">
        <v>189</v>
      </c>
      <c r="C18" s="122">
        <v>1190.3</v>
      </c>
      <c r="D18" s="122">
        <v>42</v>
      </c>
      <c r="E18" s="122">
        <f>C18+D18</f>
        <v>1232.3</v>
      </c>
    </row>
    <row r="19" spans="1:5" ht="37.5" customHeight="1" x14ac:dyDescent="0.2">
      <c r="A19" s="117" t="s">
        <v>229</v>
      </c>
      <c r="B19" s="150" t="s">
        <v>193</v>
      </c>
      <c r="C19" s="122">
        <v>30</v>
      </c>
      <c r="D19" s="122">
        <v>0</v>
      </c>
      <c r="E19" s="122">
        <f t="shared" ref="E19:E43" si="0">C19+D19</f>
        <v>30</v>
      </c>
    </row>
    <row r="20" spans="1:5" ht="20.25" customHeight="1" x14ac:dyDescent="0.2">
      <c r="A20" s="117" t="s">
        <v>230</v>
      </c>
      <c r="B20" s="150" t="s">
        <v>191</v>
      </c>
      <c r="C20" s="122">
        <v>359.5</v>
      </c>
      <c r="D20" s="122">
        <v>12.8</v>
      </c>
      <c r="E20" s="122">
        <f t="shared" si="0"/>
        <v>372.3</v>
      </c>
    </row>
    <row r="21" spans="1:5" ht="31.5" customHeight="1" x14ac:dyDescent="0.2">
      <c r="A21" s="117" t="s">
        <v>231</v>
      </c>
      <c r="B21" s="150" t="s">
        <v>194</v>
      </c>
      <c r="C21" s="124">
        <v>700</v>
      </c>
      <c r="D21" s="124">
        <v>6.9</v>
      </c>
      <c r="E21" s="122">
        <f t="shared" si="0"/>
        <v>706.9</v>
      </c>
    </row>
    <row r="22" spans="1:5" ht="31.5" customHeight="1" x14ac:dyDescent="0.2">
      <c r="A22" s="117" t="s">
        <v>331</v>
      </c>
      <c r="B22" s="150" t="s">
        <v>332</v>
      </c>
      <c r="C22" s="124">
        <v>0</v>
      </c>
      <c r="D22" s="124">
        <v>264.5</v>
      </c>
      <c r="E22" s="122">
        <f t="shared" si="0"/>
        <v>264.5</v>
      </c>
    </row>
    <row r="23" spans="1:5" ht="30" customHeight="1" x14ac:dyDescent="0.2">
      <c r="A23" s="117" t="s">
        <v>232</v>
      </c>
      <c r="B23" s="150" t="s">
        <v>195</v>
      </c>
      <c r="C23" s="122">
        <v>10</v>
      </c>
      <c r="D23" s="122">
        <v>0</v>
      </c>
      <c r="E23" s="122">
        <f t="shared" si="0"/>
        <v>10</v>
      </c>
    </row>
    <row r="24" spans="1:5" ht="16.5" customHeight="1" x14ac:dyDescent="0.2">
      <c r="A24" s="117" t="s">
        <v>233</v>
      </c>
      <c r="B24" s="150" t="s">
        <v>196</v>
      </c>
      <c r="C24" s="122">
        <v>55</v>
      </c>
      <c r="D24" s="122">
        <v>0.6</v>
      </c>
      <c r="E24" s="122">
        <f t="shared" si="0"/>
        <v>55.6</v>
      </c>
    </row>
    <row r="25" spans="1:5" ht="18.75" customHeight="1" x14ac:dyDescent="0.2">
      <c r="A25" s="117" t="s">
        <v>234</v>
      </c>
      <c r="B25" s="150" t="s">
        <v>197</v>
      </c>
      <c r="C25" s="122">
        <v>5</v>
      </c>
      <c r="D25" s="122">
        <v>0</v>
      </c>
      <c r="E25" s="122">
        <f t="shared" si="0"/>
        <v>5</v>
      </c>
    </row>
    <row r="26" spans="1:5" ht="20.25" customHeight="1" x14ac:dyDescent="0.2">
      <c r="A26" s="118" t="s">
        <v>236</v>
      </c>
      <c r="B26" s="149" t="s">
        <v>198</v>
      </c>
      <c r="C26" s="119">
        <f>C27</f>
        <v>20</v>
      </c>
      <c r="D26" s="119">
        <f>D27</f>
        <v>0</v>
      </c>
      <c r="E26" s="119">
        <f>E27</f>
        <v>20</v>
      </c>
    </row>
    <row r="27" spans="1:5" ht="32.25" customHeight="1" x14ac:dyDescent="0.2">
      <c r="A27" s="117" t="s">
        <v>237</v>
      </c>
      <c r="B27" s="150" t="s">
        <v>194</v>
      </c>
      <c r="C27" s="122">
        <v>20</v>
      </c>
      <c r="D27" s="122">
        <v>0</v>
      </c>
      <c r="E27" s="122">
        <f t="shared" si="0"/>
        <v>20</v>
      </c>
    </row>
    <row r="28" spans="1:5" ht="45" customHeight="1" x14ac:dyDescent="0.2">
      <c r="A28" s="118" t="s">
        <v>239</v>
      </c>
      <c r="B28" s="149" t="s">
        <v>199</v>
      </c>
      <c r="C28" s="119">
        <f>C29+C30+C31+C32+C33+C34</f>
        <v>1897.2</v>
      </c>
      <c r="D28" s="119">
        <f t="shared" ref="D28:E28" si="1">D29+D30+D31+D32+D33+D34</f>
        <v>69.8</v>
      </c>
      <c r="E28" s="119">
        <f t="shared" si="1"/>
        <v>1967</v>
      </c>
    </row>
    <row r="29" spans="1:5" ht="20.25" customHeight="1" x14ac:dyDescent="0.2">
      <c r="A29" s="117" t="s">
        <v>240</v>
      </c>
      <c r="B29" s="150" t="s">
        <v>189</v>
      </c>
      <c r="C29" s="122">
        <v>1418.7</v>
      </c>
      <c r="D29" s="122">
        <v>59.5</v>
      </c>
      <c r="E29" s="122">
        <f t="shared" si="0"/>
        <v>1478.2</v>
      </c>
    </row>
    <row r="30" spans="1:5" ht="32.25" customHeight="1" x14ac:dyDescent="0.2">
      <c r="A30" s="117" t="s">
        <v>241</v>
      </c>
      <c r="B30" s="150" t="s">
        <v>193</v>
      </c>
      <c r="C30" s="122">
        <v>40</v>
      </c>
      <c r="D30" s="122">
        <v>0</v>
      </c>
      <c r="E30" s="122">
        <f>C30+D30</f>
        <v>40</v>
      </c>
    </row>
    <row r="31" spans="1:5" ht="21.75" customHeight="1" x14ac:dyDescent="0.2">
      <c r="A31" s="117" t="s">
        <v>242</v>
      </c>
      <c r="B31" s="150" t="s">
        <v>191</v>
      </c>
      <c r="C31" s="122">
        <v>428.5</v>
      </c>
      <c r="D31" s="122">
        <v>15.3</v>
      </c>
      <c r="E31" s="122">
        <f t="shared" si="0"/>
        <v>443.8</v>
      </c>
    </row>
    <row r="32" spans="1:5" ht="31.5" customHeight="1" x14ac:dyDescent="0.2">
      <c r="A32" s="117" t="s">
        <v>243</v>
      </c>
      <c r="B32" s="150" t="s">
        <v>194</v>
      </c>
      <c r="C32" s="122">
        <v>5</v>
      </c>
      <c r="D32" s="122">
        <v>-5</v>
      </c>
      <c r="E32" s="122">
        <f t="shared" si="0"/>
        <v>0</v>
      </c>
    </row>
    <row r="33" spans="1:5" ht="33" customHeight="1" x14ac:dyDescent="0.2">
      <c r="A33" s="117" t="s">
        <v>244</v>
      </c>
      <c r="B33" s="150" t="s">
        <v>195</v>
      </c>
      <c r="C33" s="122">
        <v>0</v>
      </c>
      <c r="D33" s="122">
        <v>0</v>
      </c>
      <c r="E33" s="122">
        <f t="shared" si="0"/>
        <v>0</v>
      </c>
    </row>
    <row r="34" spans="1:5" ht="18.75" customHeight="1" x14ac:dyDescent="0.2">
      <c r="A34" s="117" t="s">
        <v>245</v>
      </c>
      <c r="B34" s="150" t="s">
        <v>197</v>
      </c>
      <c r="C34" s="122">
        <v>5</v>
      </c>
      <c r="D34" s="122">
        <v>0</v>
      </c>
      <c r="E34" s="122">
        <f t="shared" si="0"/>
        <v>5</v>
      </c>
    </row>
    <row r="35" spans="1:5" ht="30" customHeight="1" x14ac:dyDescent="0.2">
      <c r="A35" s="118" t="s">
        <v>246</v>
      </c>
      <c r="B35" s="149" t="s">
        <v>200</v>
      </c>
      <c r="C35" s="119">
        <f>C36</f>
        <v>4.7</v>
      </c>
      <c r="D35" s="119">
        <f>D36</f>
        <v>0</v>
      </c>
      <c r="E35" s="119">
        <f>E36</f>
        <v>4.7</v>
      </c>
    </row>
    <row r="36" spans="1:5" ht="27.75" customHeight="1" x14ac:dyDescent="0.2">
      <c r="A36" s="117" t="s">
        <v>247</v>
      </c>
      <c r="B36" s="150" t="s">
        <v>194</v>
      </c>
      <c r="C36" s="122">
        <v>4.7</v>
      </c>
      <c r="D36" s="122">
        <v>0</v>
      </c>
      <c r="E36" s="122">
        <f t="shared" si="0"/>
        <v>4.7</v>
      </c>
    </row>
    <row r="37" spans="1:5" ht="12.75" x14ac:dyDescent="0.2">
      <c r="A37" s="118" t="s">
        <v>248</v>
      </c>
      <c r="B37" s="149" t="s">
        <v>2</v>
      </c>
      <c r="C37" s="119">
        <f>C38+C39+C40</f>
        <v>80.3</v>
      </c>
      <c r="D37" s="119">
        <f>D38+D39+D40</f>
        <v>0</v>
      </c>
      <c r="E37" s="119">
        <f>E38+E39+E40</f>
        <v>80.3</v>
      </c>
    </row>
    <row r="38" spans="1:5" ht="18" customHeight="1" x14ac:dyDescent="0.2">
      <c r="A38" s="117" t="s">
        <v>249</v>
      </c>
      <c r="B38" s="150" t="s">
        <v>189</v>
      </c>
      <c r="C38" s="122">
        <v>47.5</v>
      </c>
      <c r="D38" s="122">
        <v>0</v>
      </c>
      <c r="E38" s="122">
        <f t="shared" si="0"/>
        <v>47.5</v>
      </c>
    </row>
    <row r="39" spans="1:5" ht="19.5" customHeight="1" x14ac:dyDescent="0.2">
      <c r="A39" s="117" t="s">
        <v>250</v>
      </c>
      <c r="B39" s="150" t="s">
        <v>191</v>
      </c>
      <c r="C39" s="122">
        <v>14.4</v>
      </c>
      <c r="D39" s="122">
        <v>0</v>
      </c>
      <c r="E39" s="122">
        <f t="shared" si="0"/>
        <v>14.4</v>
      </c>
    </row>
    <row r="40" spans="1:5" ht="30" customHeight="1" x14ac:dyDescent="0.2">
      <c r="A40" s="117" t="s">
        <v>251</v>
      </c>
      <c r="B40" s="150" t="s">
        <v>194</v>
      </c>
      <c r="C40" s="122">
        <v>18.399999999999999</v>
      </c>
      <c r="D40" s="122">
        <v>0</v>
      </c>
      <c r="E40" s="122">
        <f t="shared" si="0"/>
        <v>18.399999999999999</v>
      </c>
    </row>
    <row r="41" spans="1:5" ht="32.25" customHeight="1" x14ac:dyDescent="0.2">
      <c r="A41" s="118" t="s">
        <v>252</v>
      </c>
      <c r="B41" s="149" t="s">
        <v>201</v>
      </c>
      <c r="C41" s="119">
        <f t="shared" ref="C41:E42" si="2">C42</f>
        <v>50</v>
      </c>
      <c r="D41" s="119">
        <f t="shared" si="2"/>
        <v>0</v>
      </c>
      <c r="E41" s="119">
        <f t="shared" si="2"/>
        <v>50</v>
      </c>
    </row>
    <row r="42" spans="1:5" ht="55.5" customHeight="1" x14ac:dyDescent="0.2">
      <c r="A42" s="117" t="s">
        <v>253</v>
      </c>
      <c r="B42" s="151" t="s">
        <v>136</v>
      </c>
      <c r="C42" s="122">
        <v>50</v>
      </c>
      <c r="D42" s="122">
        <f t="shared" si="2"/>
        <v>0</v>
      </c>
      <c r="E42" s="122">
        <f t="shared" si="0"/>
        <v>50</v>
      </c>
    </row>
    <row r="43" spans="1:5" ht="29.25" customHeight="1" x14ac:dyDescent="0.2">
      <c r="A43" s="117" t="s">
        <v>254</v>
      </c>
      <c r="B43" s="150" t="s">
        <v>194</v>
      </c>
      <c r="C43" s="122">
        <v>50</v>
      </c>
      <c r="D43" s="122">
        <v>0</v>
      </c>
      <c r="E43" s="122">
        <f t="shared" si="0"/>
        <v>50</v>
      </c>
    </row>
    <row r="44" spans="1:5" ht="30" customHeight="1" x14ac:dyDescent="0.2">
      <c r="A44" s="118" t="s">
        <v>255</v>
      </c>
      <c r="B44" s="149" t="s">
        <v>202</v>
      </c>
      <c r="C44" s="119">
        <f>C45</f>
        <v>0</v>
      </c>
      <c r="D44" s="119">
        <f>D45</f>
        <v>0</v>
      </c>
      <c r="E44" s="119">
        <f>E45</f>
        <v>0</v>
      </c>
    </row>
    <row r="45" spans="1:5" ht="33" customHeight="1" x14ac:dyDescent="0.2">
      <c r="A45" s="117" t="s">
        <v>256</v>
      </c>
      <c r="B45" s="150" t="s">
        <v>194</v>
      </c>
      <c r="C45" s="124">
        <v>0</v>
      </c>
      <c r="D45" s="124">
        <v>0</v>
      </c>
      <c r="E45" s="124">
        <f>C45+D45</f>
        <v>0</v>
      </c>
    </row>
    <row r="46" spans="1:5" ht="20.25" customHeight="1" x14ac:dyDescent="0.2">
      <c r="A46" s="118" t="s">
        <v>58</v>
      </c>
      <c r="B46" s="149" t="s">
        <v>40</v>
      </c>
      <c r="C46" s="119">
        <f>C47</f>
        <v>175</v>
      </c>
      <c r="D46" s="119">
        <f t="shared" ref="D46:E46" si="3">D47</f>
        <v>-25</v>
      </c>
      <c r="E46" s="119">
        <f t="shared" si="3"/>
        <v>150</v>
      </c>
    </row>
    <row r="47" spans="1:5" ht="18.75" customHeight="1" x14ac:dyDescent="0.2">
      <c r="A47" s="118" t="s">
        <v>257</v>
      </c>
      <c r="B47" s="149" t="s">
        <v>114</v>
      </c>
      <c r="C47" s="119">
        <f>C48+C50+C54+C52</f>
        <v>175</v>
      </c>
      <c r="D47" s="119">
        <f t="shared" ref="D47:E47" si="4">D48+D50+D54+D52</f>
        <v>-25</v>
      </c>
      <c r="E47" s="119">
        <f t="shared" si="4"/>
        <v>150</v>
      </c>
    </row>
    <row r="48" spans="1:5" ht="18.75" customHeight="1" x14ac:dyDescent="0.2">
      <c r="A48" s="118" t="s">
        <v>257</v>
      </c>
      <c r="B48" s="149" t="s">
        <v>43</v>
      </c>
      <c r="C48" s="119">
        <f>C49</f>
        <v>100</v>
      </c>
      <c r="D48" s="119">
        <f>D49</f>
        <v>0</v>
      </c>
      <c r="E48" s="119">
        <f>E49</f>
        <v>100</v>
      </c>
    </row>
    <row r="49" spans="1:5" ht="38.25" customHeight="1" x14ac:dyDescent="0.2">
      <c r="A49" s="117" t="s">
        <v>258</v>
      </c>
      <c r="B49" s="150" t="s">
        <v>194</v>
      </c>
      <c r="C49" s="122">
        <v>100</v>
      </c>
      <c r="D49" s="122">
        <v>0</v>
      </c>
      <c r="E49" s="122">
        <f t="shared" ref="E49:E69" si="5">C49+D49</f>
        <v>100</v>
      </c>
    </row>
    <row r="50" spans="1:5" ht="19.5" customHeight="1" x14ac:dyDescent="0.2">
      <c r="A50" s="118" t="s">
        <v>259</v>
      </c>
      <c r="B50" s="149" t="s">
        <v>203</v>
      </c>
      <c r="C50" s="119">
        <f>C51</f>
        <v>5</v>
      </c>
      <c r="D50" s="119">
        <f>D51</f>
        <v>-5</v>
      </c>
      <c r="E50" s="119">
        <f>E51</f>
        <v>0</v>
      </c>
    </row>
    <row r="51" spans="1:5" ht="36" customHeight="1" x14ac:dyDescent="0.2">
      <c r="A51" s="117" t="s">
        <v>260</v>
      </c>
      <c r="B51" s="150" t="s">
        <v>194</v>
      </c>
      <c r="C51" s="122">
        <v>5</v>
      </c>
      <c r="D51" s="122">
        <v>-5</v>
      </c>
      <c r="E51" s="122">
        <f t="shared" si="5"/>
        <v>0</v>
      </c>
    </row>
    <row r="52" spans="1:5" ht="63" customHeight="1" x14ac:dyDescent="0.2">
      <c r="A52" s="118" t="s">
        <v>261</v>
      </c>
      <c r="B52" s="152" t="s">
        <v>141</v>
      </c>
      <c r="C52" s="119">
        <f>C53</f>
        <v>50</v>
      </c>
      <c r="D52" s="119">
        <f>D53</f>
        <v>0</v>
      </c>
      <c r="E52" s="119">
        <f t="shared" ref="E52" si="6">E53</f>
        <v>50</v>
      </c>
    </row>
    <row r="53" spans="1:5" ht="31.5" customHeight="1" x14ac:dyDescent="0.2">
      <c r="A53" s="117" t="s">
        <v>262</v>
      </c>
      <c r="B53" s="150" t="s">
        <v>194</v>
      </c>
      <c r="C53" s="122">
        <v>50</v>
      </c>
      <c r="D53" s="122">
        <v>0</v>
      </c>
      <c r="E53" s="122">
        <f t="shared" si="5"/>
        <v>50</v>
      </c>
    </row>
    <row r="54" spans="1:5" ht="69" customHeight="1" x14ac:dyDescent="0.2">
      <c r="A54" s="118" t="s">
        <v>263</v>
      </c>
      <c r="B54" s="153" t="s">
        <v>96</v>
      </c>
      <c r="C54" s="119">
        <f>C55</f>
        <v>20</v>
      </c>
      <c r="D54" s="119">
        <f>D55</f>
        <v>-20</v>
      </c>
      <c r="E54" s="119">
        <f>E55</f>
        <v>0</v>
      </c>
    </row>
    <row r="55" spans="1:5" ht="34.5" customHeight="1" x14ac:dyDescent="0.2">
      <c r="A55" s="117" t="s">
        <v>264</v>
      </c>
      <c r="B55" s="150" t="s">
        <v>194</v>
      </c>
      <c r="C55" s="122">
        <v>20</v>
      </c>
      <c r="D55" s="122">
        <v>-20</v>
      </c>
      <c r="E55" s="122">
        <f t="shared" si="5"/>
        <v>0</v>
      </c>
    </row>
    <row r="56" spans="1:5" s="100" customFormat="1" ht="18" customHeight="1" x14ac:dyDescent="0.2">
      <c r="A56" s="118" t="s">
        <v>265</v>
      </c>
      <c r="B56" s="149" t="s">
        <v>19</v>
      </c>
      <c r="C56" s="119">
        <f>C57+C58+C59+C60+C61+C62</f>
        <v>1603.3</v>
      </c>
      <c r="D56" s="119">
        <f t="shared" ref="D56:E56" si="7">D57+D58+D59+D60+D61+D62</f>
        <v>0</v>
      </c>
      <c r="E56" s="119">
        <f t="shared" si="7"/>
        <v>1603.3</v>
      </c>
    </row>
    <row r="57" spans="1:5" ht="20.25" customHeight="1" x14ac:dyDescent="0.2">
      <c r="A57" s="117" t="s">
        <v>266</v>
      </c>
      <c r="B57" s="150" t="s">
        <v>189</v>
      </c>
      <c r="C57" s="122">
        <v>920.4</v>
      </c>
      <c r="D57" s="122">
        <v>0</v>
      </c>
      <c r="E57" s="122">
        <f>C57+D57</f>
        <v>920.4</v>
      </c>
    </row>
    <row r="58" spans="1:5" ht="30.75" customHeight="1" x14ac:dyDescent="0.2">
      <c r="A58" s="117" t="s">
        <v>267</v>
      </c>
      <c r="B58" s="150" t="s">
        <v>193</v>
      </c>
      <c r="C58" s="122">
        <v>0</v>
      </c>
      <c r="D58" s="122">
        <v>0</v>
      </c>
      <c r="E58" s="122">
        <f t="shared" ref="E58:E62" si="8">C58+D58</f>
        <v>0</v>
      </c>
    </row>
    <row r="59" spans="1:5" ht="18.75" customHeight="1" x14ac:dyDescent="0.2">
      <c r="A59" s="117" t="s">
        <v>268</v>
      </c>
      <c r="B59" s="150" t="s">
        <v>191</v>
      </c>
      <c r="C59" s="122">
        <v>277.89999999999998</v>
      </c>
      <c r="D59" s="122">
        <v>0</v>
      </c>
      <c r="E59" s="122">
        <f t="shared" si="8"/>
        <v>277.89999999999998</v>
      </c>
    </row>
    <row r="60" spans="1:5" ht="30.75" customHeight="1" x14ac:dyDescent="0.2">
      <c r="A60" s="117" t="s">
        <v>269</v>
      </c>
      <c r="B60" s="150" t="s">
        <v>194</v>
      </c>
      <c r="C60" s="122">
        <v>400</v>
      </c>
      <c r="D60" s="122">
        <v>0</v>
      </c>
      <c r="E60" s="122">
        <f t="shared" si="8"/>
        <v>400</v>
      </c>
    </row>
    <row r="61" spans="1:5" ht="31.5" customHeight="1" x14ac:dyDescent="0.2">
      <c r="A61" s="117" t="s">
        <v>270</v>
      </c>
      <c r="B61" s="150" t="s">
        <v>195</v>
      </c>
      <c r="C61" s="122">
        <v>0</v>
      </c>
      <c r="D61" s="122">
        <v>0</v>
      </c>
      <c r="E61" s="122">
        <f t="shared" si="8"/>
        <v>0</v>
      </c>
    </row>
    <row r="62" spans="1:5" ht="21.75" customHeight="1" x14ac:dyDescent="0.2">
      <c r="A62" s="117" t="s">
        <v>271</v>
      </c>
      <c r="B62" s="150" t="s">
        <v>197</v>
      </c>
      <c r="C62" s="122">
        <v>5</v>
      </c>
      <c r="D62" s="122">
        <v>0</v>
      </c>
      <c r="E62" s="122">
        <f t="shared" si="8"/>
        <v>5</v>
      </c>
    </row>
    <row r="63" spans="1:5" s="100" customFormat="1" ht="18" customHeight="1" x14ac:dyDescent="0.2">
      <c r="A63" s="118" t="s">
        <v>330</v>
      </c>
      <c r="B63" s="149" t="s">
        <v>323</v>
      </c>
      <c r="C63" s="119">
        <f>C64</f>
        <v>40</v>
      </c>
      <c r="D63" s="119">
        <f t="shared" ref="D63:E63" si="9">D64</f>
        <v>0</v>
      </c>
      <c r="E63" s="119">
        <f t="shared" si="9"/>
        <v>40</v>
      </c>
    </row>
    <row r="64" spans="1:5" ht="36.75" customHeight="1" x14ac:dyDescent="0.2">
      <c r="A64" s="117" t="s">
        <v>235</v>
      </c>
      <c r="B64" s="150" t="s">
        <v>11</v>
      </c>
      <c r="C64" s="122">
        <v>40</v>
      </c>
      <c r="D64" s="122">
        <v>0</v>
      </c>
      <c r="E64" s="122">
        <f>C64+D64</f>
        <v>40</v>
      </c>
    </row>
    <row r="65" spans="1:8" ht="21" customHeight="1" x14ac:dyDescent="0.2">
      <c r="A65" s="118" t="s">
        <v>272</v>
      </c>
      <c r="B65" s="149" t="s">
        <v>17</v>
      </c>
      <c r="C65" s="119">
        <f t="shared" ref="C65:E66" si="10">C66</f>
        <v>0</v>
      </c>
      <c r="D65" s="119">
        <f t="shared" si="10"/>
        <v>0</v>
      </c>
      <c r="E65" s="119">
        <f t="shared" si="10"/>
        <v>0</v>
      </c>
    </row>
    <row r="66" spans="1:8" ht="31.5" customHeight="1" x14ac:dyDescent="0.2">
      <c r="A66" s="117" t="s">
        <v>273</v>
      </c>
      <c r="B66" s="154" t="s">
        <v>149</v>
      </c>
      <c r="C66" s="122">
        <v>0</v>
      </c>
      <c r="D66" s="122">
        <f t="shared" si="10"/>
        <v>0</v>
      </c>
      <c r="E66" s="122">
        <f t="shared" si="5"/>
        <v>0</v>
      </c>
    </row>
    <row r="67" spans="1:8" ht="34.5" customHeight="1" x14ac:dyDescent="0.2">
      <c r="A67" s="117" t="s">
        <v>273</v>
      </c>
      <c r="B67" s="150" t="s">
        <v>194</v>
      </c>
      <c r="C67" s="122">
        <v>0</v>
      </c>
      <c r="D67" s="122">
        <v>0</v>
      </c>
      <c r="E67" s="122">
        <f t="shared" si="5"/>
        <v>0</v>
      </c>
    </row>
    <row r="68" spans="1:8" ht="48.75" customHeight="1" x14ac:dyDescent="0.2">
      <c r="A68" s="118" t="s">
        <v>274</v>
      </c>
      <c r="B68" s="149" t="s">
        <v>204</v>
      </c>
      <c r="C68" s="119">
        <f>SUM(C69)</f>
        <v>12</v>
      </c>
      <c r="D68" s="119">
        <f>SUM(D69)</f>
        <v>0</v>
      </c>
      <c r="E68" s="119">
        <f>SUM(E69)</f>
        <v>12</v>
      </c>
    </row>
    <row r="69" spans="1:8" ht="36.75" customHeight="1" x14ac:dyDescent="0.2">
      <c r="A69" s="117" t="s">
        <v>275</v>
      </c>
      <c r="B69" s="150" t="s">
        <v>24</v>
      </c>
      <c r="C69" s="122">
        <v>12</v>
      </c>
      <c r="D69" s="122">
        <v>0</v>
      </c>
      <c r="E69" s="122">
        <f t="shared" si="5"/>
        <v>12</v>
      </c>
    </row>
    <row r="70" spans="1:8" ht="19.5" customHeight="1" x14ac:dyDescent="0.2">
      <c r="A70" s="120"/>
      <c r="B70" s="149" t="s">
        <v>86</v>
      </c>
      <c r="C70" s="119">
        <f>C13+C37+C44+C46+C65+C68+C41+C56+C63</f>
        <v>7048.1</v>
      </c>
      <c r="D70" s="119">
        <f t="shared" ref="D70:E70" si="11">D13+D37+D44+D46+D65+D68+D41+D56+D63</f>
        <v>404.3</v>
      </c>
      <c r="E70" s="119">
        <f t="shared" si="11"/>
        <v>7452.4000000000005</v>
      </c>
    </row>
    <row r="71" spans="1:8" ht="36" customHeight="1" x14ac:dyDescent="0.2">
      <c r="A71" s="125"/>
      <c r="B71" s="125"/>
      <c r="C71" s="125"/>
      <c r="D71" s="125"/>
    </row>
    <row r="72" spans="1:8" s="13" customFormat="1" ht="12.75" x14ac:dyDescent="0.2">
      <c r="B72" s="165" t="s">
        <v>314</v>
      </c>
      <c r="C72" s="165"/>
      <c r="D72" s="165" t="s">
        <v>308</v>
      </c>
      <c r="E72" s="165"/>
      <c r="F72" s="1"/>
      <c r="G72" s="1"/>
      <c r="H72" s="1"/>
    </row>
    <row r="73" spans="1:8" s="13" customFormat="1" ht="12.75" x14ac:dyDescent="0.2">
      <c r="B73" s="165"/>
      <c r="C73" s="165"/>
      <c r="D73" s="165"/>
      <c r="E73" s="165"/>
      <c r="F73" s="1"/>
      <c r="G73" s="1"/>
      <c r="H73" s="1"/>
    </row>
    <row r="74" spans="1:8" s="13" customFormat="1" ht="12.75" x14ac:dyDescent="0.2">
      <c r="B74" s="165" t="s">
        <v>309</v>
      </c>
      <c r="C74" s="165"/>
      <c r="D74" s="165" t="s">
        <v>310</v>
      </c>
      <c r="E74" s="165"/>
      <c r="F74" s="1"/>
      <c r="G74" s="1"/>
      <c r="H74" s="1"/>
    </row>
    <row r="75" spans="1:8" s="13" customFormat="1" ht="12.75" x14ac:dyDescent="0.2">
      <c r="B75" s="165"/>
      <c r="C75" s="165"/>
      <c r="D75" s="165"/>
      <c r="E75" s="165"/>
      <c r="F75" s="1"/>
      <c r="G75" s="1"/>
      <c r="H75" s="1"/>
    </row>
    <row r="76" spans="1:8" s="13" customFormat="1" ht="12.75" x14ac:dyDescent="0.2">
      <c r="B76" s="165" t="s">
        <v>122</v>
      </c>
      <c r="C76" s="165"/>
      <c r="D76" s="165"/>
      <c r="E76" s="165"/>
      <c r="F76" s="1"/>
      <c r="G76" s="1"/>
      <c r="H76" s="1"/>
    </row>
    <row r="77" spans="1:8" s="13" customFormat="1" ht="12.75" x14ac:dyDescent="0.2">
      <c r="B77" s="165"/>
      <c r="C77" s="165"/>
      <c r="D77" s="165"/>
      <c r="E77" s="165"/>
      <c r="F77" s="1"/>
      <c r="G77" s="1"/>
      <c r="H77" s="1"/>
    </row>
    <row r="78" spans="1:8" s="13" customFormat="1" ht="12.75" x14ac:dyDescent="0.2">
      <c r="B78" s="165" t="s">
        <v>123</v>
      </c>
      <c r="C78" s="165"/>
      <c r="D78" s="165"/>
      <c r="E78" s="165"/>
      <c r="F78" s="1"/>
      <c r="G78" s="1"/>
      <c r="H78" s="1"/>
    </row>
  </sheetData>
  <mergeCells count="9">
    <mergeCell ref="C2:E2"/>
    <mergeCell ref="A5:E5"/>
    <mergeCell ref="A6:E6"/>
    <mergeCell ref="A7:E7"/>
    <mergeCell ref="A10:A11"/>
    <mergeCell ref="B10:B11"/>
    <mergeCell ref="C10:C11"/>
    <mergeCell ref="D10:D11"/>
    <mergeCell ref="E10:E11"/>
  </mergeCells>
  <pageMargins left="0.19685039370078741" right="0.19685039370078741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opLeftCell="A58" workbookViewId="0">
      <selection activeCell="F73" sqref="F73"/>
    </sheetView>
  </sheetViews>
  <sheetFormatPr defaultRowHeight="11.25" x14ac:dyDescent="0.2"/>
  <cols>
    <col min="1" max="1" width="40.6640625" customWidth="1"/>
    <col min="2" max="2" width="19.33203125" customWidth="1"/>
    <col min="3" max="3" width="7.5" style="148" customWidth="1"/>
    <col min="4" max="4" width="16.83203125" customWidth="1"/>
    <col min="5" max="5" width="14.1640625" customWidth="1"/>
    <col min="6" max="6" width="16" customWidth="1"/>
  </cols>
  <sheetData>
    <row r="1" spans="1:6" ht="15" customHeight="1" x14ac:dyDescent="0.25">
      <c r="A1" s="128"/>
      <c r="B1" s="128"/>
      <c r="C1" s="146"/>
      <c r="D1" s="113"/>
      <c r="E1" s="181" t="s">
        <v>333</v>
      </c>
      <c r="F1" s="199"/>
    </row>
    <row r="2" spans="1:6" ht="15" x14ac:dyDescent="0.25">
      <c r="A2" s="128"/>
      <c r="B2" s="128"/>
      <c r="C2" s="146"/>
      <c r="D2" s="140"/>
      <c r="E2" s="200"/>
      <c r="F2" s="200"/>
    </row>
    <row r="3" spans="1:6" ht="15" x14ac:dyDescent="0.25">
      <c r="A3" s="128"/>
      <c r="B3" s="128"/>
      <c r="C3" s="146"/>
      <c r="D3" s="113"/>
      <c r="E3" s="200"/>
      <c r="F3" s="200"/>
    </row>
    <row r="4" spans="1:6" ht="15" x14ac:dyDescent="0.25">
      <c r="A4" s="128"/>
      <c r="B4" s="128"/>
      <c r="C4" s="146"/>
      <c r="D4" s="113"/>
      <c r="E4" s="200"/>
      <c r="F4" s="200"/>
    </row>
    <row r="5" spans="1:6" ht="15" x14ac:dyDescent="0.25">
      <c r="A5" s="128"/>
      <c r="B5" s="128"/>
      <c r="C5" s="146"/>
      <c r="D5" s="113"/>
      <c r="E5" s="200"/>
      <c r="F5" s="200"/>
    </row>
    <row r="6" spans="1:6" ht="15" x14ac:dyDescent="0.25">
      <c r="A6" s="128"/>
      <c r="B6" s="128"/>
      <c r="C6" s="146"/>
      <c r="D6" s="113"/>
      <c r="E6" s="200"/>
      <c r="F6" s="200"/>
    </row>
    <row r="7" spans="1:6" ht="15" x14ac:dyDescent="0.25">
      <c r="A7" s="128"/>
      <c r="B7" s="128"/>
      <c r="C7" s="146"/>
      <c r="D7" s="113"/>
      <c r="E7" s="200"/>
      <c r="F7" s="200"/>
    </row>
    <row r="8" spans="1:6" ht="39" customHeight="1" x14ac:dyDescent="0.25">
      <c r="A8" s="128"/>
      <c r="B8" s="128"/>
      <c r="C8" s="146"/>
      <c r="D8" s="113"/>
      <c r="E8" s="200"/>
      <c r="F8" s="200"/>
    </row>
    <row r="9" spans="1:6" x14ac:dyDescent="0.2">
      <c r="A9" s="198" t="s">
        <v>334</v>
      </c>
      <c r="B9" s="198"/>
      <c r="C9" s="198"/>
      <c r="D9" s="198"/>
      <c r="E9" s="198"/>
      <c r="F9" s="198"/>
    </row>
    <row r="10" spans="1:6" x14ac:dyDescent="0.2">
      <c r="A10" s="198"/>
      <c r="B10" s="198"/>
      <c r="C10" s="198"/>
      <c r="D10" s="198"/>
      <c r="E10" s="198"/>
      <c r="F10" s="198"/>
    </row>
    <row r="11" spans="1:6" x14ac:dyDescent="0.2">
      <c r="A11" s="198"/>
      <c r="B11" s="198"/>
      <c r="C11" s="198"/>
      <c r="D11" s="198"/>
      <c r="E11" s="198"/>
      <c r="F11" s="198"/>
    </row>
    <row r="12" spans="1:6" ht="37.5" customHeight="1" x14ac:dyDescent="0.2">
      <c r="A12" s="198"/>
      <c r="B12" s="198"/>
      <c r="C12" s="198"/>
      <c r="D12" s="198"/>
      <c r="E12" s="198"/>
      <c r="F12" s="198"/>
    </row>
    <row r="13" spans="1:6" ht="15" x14ac:dyDescent="0.25">
      <c r="A13" s="130" t="s">
        <v>207</v>
      </c>
      <c r="B13" s="128"/>
      <c r="C13" s="146"/>
      <c r="D13" s="128"/>
      <c r="E13" s="129"/>
      <c r="F13" s="129"/>
    </row>
    <row r="14" spans="1:6" x14ac:dyDescent="0.2">
      <c r="A14" s="193" t="s">
        <v>53</v>
      </c>
      <c r="B14" s="193" t="s">
        <v>92</v>
      </c>
      <c r="C14" s="193" t="s">
        <v>93</v>
      </c>
      <c r="D14" s="193" t="s">
        <v>335</v>
      </c>
      <c r="E14" s="202" t="s">
        <v>161</v>
      </c>
      <c r="F14" s="202" t="s">
        <v>286</v>
      </c>
    </row>
    <row r="15" spans="1:6" ht="61.5" customHeight="1" x14ac:dyDescent="0.2">
      <c r="A15" s="201"/>
      <c r="B15" s="201"/>
      <c r="C15" s="201"/>
      <c r="D15" s="201"/>
      <c r="E15" s="201"/>
      <c r="F15" s="201"/>
    </row>
    <row r="16" spans="1:6" ht="16.5" customHeight="1" x14ac:dyDescent="0.2">
      <c r="A16" s="195" t="s">
        <v>208</v>
      </c>
      <c r="B16" s="196"/>
      <c r="C16" s="196"/>
      <c r="D16" s="196"/>
      <c r="E16" s="196"/>
      <c r="F16" s="197"/>
    </row>
    <row r="17" spans="1:6" ht="19.5" customHeight="1" x14ac:dyDescent="0.2">
      <c r="A17" s="131" t="s">
        <v>187</v>
      </c>
      <c r="B17" s="143" t="s">
        <v>159</v>
      </c>
      <c r="C17" s="143"/>
      <c r="D17" s="119">
        <f>D18+D19</f>
        <v>815.8</v>
      </c>
      <c r="E17" s="119">
        <f t="shared" ref="E17:F17" si="0">E18+E19</f>
        <v>32.700000000000003</v>
      </c>
      <c r="F17" s="119">
        <f t="shared" si="0"/>
        <v>848.5</v>
      </c>
    </row>
    <row r="18" spans="1:6" ht="18.75" customHeight="1" x14ac:dyDescent="0.2">
      <c r="A18" s="126" t="s">
        <v>189</v>
      </c>
      <c r="B18" s="144" t="s">
        <v>159</v>
      </c>
      <c r="C18" s="144" t="s">
        <v>209</v>
      </c>
      <c r="D18" s="132">
        <v>626.6</v>
      </c>
      <c r="E18" s="132">
        <v>25.1</v>
      </c>
      <c r="F18" s="132">
        <f>D18+E18</f>
        <v>651.70000000000005</v>
      </c>
    </row>
    <row r="19" spans="1:6" ht="30" customHeight="1" x14ac:dyDescent="0.2">
      <c r="A19" s="133" t="s">
        <v>210</v>
      </c>
      <c r="B19" s="144" t="s">
        <v>159</v>
      </c>
      <c r="C19" s="144" t="s">
        <v>211</v>
      </c>
      <c r="D19" s="132">
        <v>189.2</v>
      </c>
      <c r="E19" s="132">
        <v>7.6</v>
      </c>
      <c r="F19" s="132">
        <f>D19+E19</f>
        <v>196.79999999999998</v>
      </c>
    </row>
    <row r="20" spans="1:6" ht="17.25" customHeight="1" x14ac:dyDescent="0.2">
      <c r="A20" s="131" t="s">
        <v>10</v>
      </c>
      <c r="B20" s="143" t="s">
        <v>160</v>
      </c>
      <c r="C20" s="143"/>
      <c r="D20" s="134">
        <f>SUM(D21:D28)</f>
        <v>2349.8000000000002</v>
      </c>
      <c r="E20" s="134">
        <f>SUM(E21:E28)</f>
        <v>326.8</v>
      </c>
      <c r="F20" s="134">
        <f>SUM(F21:F28)</f>
        <v>2676.6</v>
      </c>
    </row>
    <row r="21" spans="1:6" ht="19.5" customHeight="1" x14ac:dyDescent="0.2">
      <c r="A21" s="126" t="s">
        <v>212</v>
      </c>
      <c r="B21" s="144" t="s">
        <v>160</v>
      </c>
      <c r="C21" s="144" t="s">
        <v>209</v>
      </c>
      <c r="D21" s="132">
        <v>1190.3</v>
      </c>
      <c r="E21" s="132">
        <v>42</v>
      </c>
      <c r="F21" s="132">
        <v>1232.3</v>
      </c>
    </row>
    <row r="22" spans="1:6" ht="29.25" customHeight="1" x14ac:dyDescent="0.2">
      <c r="A22" s="126" t="s">
        <v>193</v>
      </c>
      <c r="B22" s="144" t="s">
        <v>160</v>
      </c>
      <c r="C22" s="144" t="s">
        <v>213</v>
      </c>
      <c r="D22" s="132">
        <v>30</v>
      </c>
      <c r="E22" s="132">
        <v>0</v>
      </c>
      <c r="F22" s="132">
        <f>D22+E22</f>
        <v>30</v>
      </c>
    </row>
    <row r="23" spans="1:6" ht="29.25" customHeight="1" x14ac:dyDescent="0.2">
      <c r="A23" s="133" t="s">
        <v>210</v>
      </c>
      <c r="B23" s="144" t="s">
        <v>160</v>
      </c>
      <c r="C23" s="144" t="s">
        <v>211</v>
      </c>
      <c r="D23" s="132">
        <v>359.5</v>
      </c>
      <c r="E23" s="132">
        <v>12.8</v>
      </c>
      <c r="F23" s="132">
        <f t="shared" ref="F23:F30" si="1">D23+E23</f>
        <v>372.3</v>
      </c>
    </row>
    <row r="24" spans="1:6" ht="33" customHeight="1" x14ac:dyDescent="0.2">
      <c r="A24" s="126" t="s">
        <v>194</v>
      </c>
      <c r="B24" s="144" t="s">
        <v>160</v>
      </c>
      <c r="C24" s="144" t="s">
        <v>214</v>
      </c>
      <c r="D24" s="132">
        <v>700</v>
      </c>
      <c r="E24" s="132">
        <v>6.9</v>
      </c>
      <c r="F24" s="132">
        <f t="shared" si="1"/>
        <v>706.9</v>
      </c>
    </row>
    <row r="25" spans="1:6" ht="33" customHeight="1" x14ac:dyDescent="0.2">
      <c r="A25" s="126" t="s">
        <v>332</v>
      </c>
      <c r="B25" s="144" t="s">
        <v>160</v>
      </c>
      <c r="C25" s="144" t="s">
        <v>336</v>
      </c>
      <c r="D25" s="132">
        <v>0</v>
      </c>
      <c r="E25" s="132">
        <v>264.5</v>
      </c>
      <c r="F25" s="132">
        <f t="shared" si="1"/>
        <v>264.5</v>
      </c>
    </row>
    <row r="26" spans="1:6" ht="32.25" customHeight="1" x14ac:dyDescent="0.2">
      <c r="A26" s="126" t="s">
        <v>195</v>
      </c>
      <c r="B26" s="144" t="s">
        <v>160</v>
      </c>
      <c r="C26" s="144" t="s">
        <v>215</v>
      </c>
      <c r="D26" s="132">
        <v>10</v>
      </c>
      <c r="E26" s="132">
        <v>0</v>
      </c>
      <c r="F26" s="132">
        <f t="shared" si="1"/>
        <v>10</v>
      </c>
    </row>
    <row r="27" spans="1:6" ht="31.5" customHeight="1" x14ac:dyDescent="0.2">
      <c r="A27" s="126" t="s">
        <v>216</v>
      </c>
      <c r="B27" s="144" t="s">
        <v>160</v>
      </c>
      <c r="C27" s="144" t="s">
        <v>217</v>
      </c>
      <c r="D27" s="132">
        <v>55</v>
      </c>
      <c r="E27" s="132">
        <v>0.6</v>
      </c>
      <c r="F27" s="132">
        <f t="shared" si="1"/>
        <v>55.6</v>
      </c>
    </row>
    <row r="28" spans="1:6" ht="17.25" customHeight="1" x14ac:dyDescent="0.2">
      <c r="A28" s="121" t="s">
        <v>197</v>
      </c>
      <c r="B28" s="144" t="s">
        <v>160</v>
      </c>
      <c r="C28" s="144" t="s">
        <v>218</v>
      </c>
      <c r="D28" s="132">
        <v>5</v>
      </c>
      <c r="E28" s="132">
        <v>0</v>
      </c>
      <c r="F28" s="132">
        <f t="shared" si="1"/>
        <v>5</v>
      </c>
    </row>
    <row r="29" spans="1:6" ht="29.25" customHeight="1" x14ac:dyDescent="0.2">
      <c r="A29" s="131" t="s">
        <v>198</v>
      </c>
      <c r="B29" s="143" t="s">
        <v>131</v>
      </c>
      <c r="C29" s="143"/>
      <c r="D29" s="134">
        <f>D30</f>
        <v>20</v>
      </c>
      <c r="E29" s="134">
        <f t="shared" ref="E29:F29" si="2">E30</f>
        <v>0</v>
      </c>
      <c r="F29" s="134">
        <f t="shared" si="2"/>
        <v>20</v>
      </c>
    </row>
    <row r="30" spans="1:6" ht="17.25" customHeight="1" x14ac:dyDescent="0.2">
      <c r="A30" s="126" t="s">
        <v>219</v>
      </c>
      <c r="B30" s="144" t="s">
        <v>131</v>
      </c>
      <c r="C30" s="144" t="s">
        <v>276</v>
      </c>
      <c r="D30" s="132">
        <v>20</v>
      </c>
      <c r="E30" s="132">
        <v>0</v>
      </c>
      <c r="F30" s="132">
        <f t="shared" si="1"/>
        <v>20</v>
      </c>
    </row>
    <row r="31" spans="1:6" ht="46.5" customHeight="1" x14ac:dyDescent="0.2">
      <c r="A31" s="131" t="s">
        <v>199</v>
      </c>
      <c r="B31" s="143" t="s">
        <v>132</v>
      </c>
      <c r="C31" s="143"/>
      <c r="D31" s="134">
        <f>SUM(D32:D34)+D35+D36+D37</f>
        <v>1897.2</v>
      </c>
      <c r="E31" s="134">
        <f t="shared" ref="E31:F31" si="3">SUM(E32:E34)+E35+E36+E37</f>
        <v>69.8</v>
      </c>
      <c r="F31" s="134">
        <f t="shared" si="3"/>
        <v>1967</v>
      </c>
    </row>
    <row r="32" spans="1:6" ht="47.25" customHeight="1" x14ac:dyDescent="0.2">
      <c r="A32" s="126" t="s">
        <v>117</v>
      </c>
      <c r="B32" s="144" t="s">
        <v>132</v>
      </c>
      <c r="C32" s="144" t="s">
        <v>220</v>
      </c>
      <c r="D32" s="132">
        <v>1418.7</v>
      </c>
      <c r="E32" s="132">
        <v>59.5</v>
      </c>
      <c r="F32" s="132">
        <f>D32+E32</f>
        <v>1478.2</v>
      </c>
    </row>
    <row r="33" spans="1:6" ht="30.75" customHeight="1" x14ac:dyDescent="0.2">
      <c r="A33" s="121" t="s">
        <v>193</v>
      </c>
      <c r="B33" s="144" t="s">
        <v>132</v>
      </c>
      <c r="C33" s="144" t="s">
        <v>221</v>
      </c>
      <c r="D33" s="132">
        <v>40</v>
      </c>
      <c r="E33" s="132"/>
      <c r="F33" s="132">
        <f t="shared" ref="F33:F37" si="4">D33+E33</f>
        <v>40</v>
      </c>
    </row>
    <row r="34" spans="1:6" ht="30" customHeight="1" x14ac:dyDescent="0.2">
      <c r="A34" s="133" t="s">
        <v>210</v>
      </c>
      <c r="B34" s="144" t="s">
        <v>132</v>
      </c>
      <c r="C34" s="144" t="s">
        <v>222</v>
      </c>
      <c r="D34" s="132">
        <v>428.5</v>
      </c>
      <c r="E34" s="132">
        <v>15.3</v>
      </c>
      <c r="F34" s="132">
        <f t="shared" si="4"/>
        <v>443.8</v>
      </c>
    </row>
    <row r="35" spans="1:6" ht="34.5" customHeight="1" x14ac:dyDescent="0.2">
      <c r="A35" s="126" t="s">
        <v>194</v>
      </c>
      <c r="B35" s="144" t="s">
        <v>132</v>
      </c>
      <c r="C35" s="144" t="s">
        <v>214</v>
      </c>
      <c r="D35" s="132">
        <v>5</v>
      </c>
      <c r="E35" s="132">
        <v>-5</v>
      </c>
      <c r="F35" s="132">
        <f t="shared" si="4"/>
        <v>0</v>
      </c>
    </row>
    <row r="36" spans="1:6" ht="32.25" customHeight="1" x14ac:dyDescent="0.2">
      <c r="A36" s="126" t="s">
        <v>195</v>
      </c>
      <c r="B36" s="144" t="s">
        <v>132</v>
      </c>
      <c r="C36" s="144" t="s">
        <v>215</v>
      </c>
      <c r="D36" s="132">
        <v>0</v>
      </c>
      <c r="E36" s="132">
        <v>0</v>
      </c>
      <c r="F36" s="132">
        <f t="shared" si="4"/>
        <v>0</v>
      </c>
    </row>
    <row r="37" spans="1:6" ht="21.75" customHeight="1" x14ac:dyDescent="0.2">
      <c r="A37" s="121" t="s">
        <v>197</v>
      </c>
      <c r="B37" s="144" t="s">
        <v>132</v>
      </c>
      <c r="C37" s="144" t="s">
        <v>218</v>
      </c>
      <c r="D37" s="132">
        <v>5</v>
      </c>
      <c r="E37" s="132">
        <v>0</v>
      </c>
      <c r="F37" s="132">
        <f t="shared" si="4"/>
        <v>5</v>
      </c>
    </row>
    <row r="38" spans="1:6" s="156" customFormat="1" ht="31.5" customHeight="1" x14ac:dyDescent="0.2">
      <c r="A38" s="135" t="s">
        <v>200</v>
      </c>
      <c r="B38" s="155" t="s">
        <v>277</v>
      </c>
      <c r="C38" s="145"/>
      <c r="D38" s="134">
        <f>D39</f>
        <v>4.7</v>
      </c>
      <c r="E38" s="134">
        <f t="shared" ref="E38:F38" si="5">E39</f>
        <v>0</v>
      </c>
      <c r="F38" s="134">
        <f t="shared" si="5"/>
        <v>4.7</v>
      </c>
    </row>
    <row r="39" spans="1:6" ht="29.25" customHeight="1" x14ac:dyDescent="0.2">
      <c r="A39" s="126" t="s">
        <v>194</v>
      </c>
      <c r="B39" s="144" t="s">
        <v>277</v>
      </c>
      <c r="C39" s="144" t="s">
        <v>214</v>
      </c>
      <c r="D39" s="132">
        <v>4.7</v>
      </c>
      <c r="E39" s="132">
        <v>0</v>
      </c>
      <c r="F39" s="132">
        <f>D39+E39</f>
        <v>4.7</v>
      </c>
    </row>
    <row r="40" spans="1:6" ht="30.75" customHeight="1" x14ac:dyDescent="0.2">
      <c r="A40" s="131" t="s">
        <v>2</v>
      </c>
      <c r="B40" s="143" t="s">
        <v>278</v>
      </c>
      <c r="C40" s="143"/>
      <c r="D40" s="134">
        <f>D41+D42+D43</f>
        <v>80.3</v>
      </c>
      <c r="E40" s="134">
        <f t="shared" ref="E40:F40" si="6">E41+E42+E43</f>
        <v>0</v>
      </c>
      <c r="F40" s="134">
        <f t="shared" si="6"/>
        <v>80.3</v>
      </c>
    </row>
    <row r="41" spans="1:6" ht="30.75" customHeight="1" x14ac:dyDescent="0.2">
      <c r="A41" s="126" t="s">
        <v>223</v>
      </c>
      <c r="B41" s="144" t="s">
        <v>278</v>
      </c>
      <c r="C41" s="144" t="s">
        <v>209</v>
      </c>
      <c r="D41" s="132">
        <v>47.5</v>
      </c>
      <c r="E41" s="132">
        <v>0</v>
      </c>
      <c r="F41" s="132">
        <f t="shared" ref="F41:F43" si="7">D41+E41</f>
        <v>47.5</v>
      </c>
    </row>
    <row r="42" spans="1:6" ht="31.5" customHeight="1" x14ac:dyDescent="0.2">
      <c r="A42" s="133" t="s">
        <v>210</v>
      </c>
      <c r="B42" s="144" t="s">
        <v>278</v>
      </c>
      <c r="C42" s="144" t="s">
        <v>211</v>
      </c>
      <c r="D42" s="132">
        <v>14.4</v>
      </c>
      <c r="E42" s="132">
        <v>0</v>
      </c>
      <c r="F42" s="132">
        <f t="shared" si="7"/>
        <v>14.4</v>
      </c>
    </row>
    <row r="43" spans="1:6" ht="31.5" customHeight="1" x14ac:dyDescent="0.2">
      <c r="A43" s="121" t="s">
        <v>194</v>
      </c>
      <c r="B43" s="144" t="s">
        <v>278</v>
      </c>
      <c r="C43" s="144" t="s">
        <v>214</v>
      </c>
      <c r="D43" s="132">
        <v>18.399999999999999</v>
      </c>
      <c r="E43" s="132">
        <v>0</v>
      </c>
      <c r="F43" s="132">
        <f t="shared" si="7"/>
        <v>18.399999999999999</v>
      </c>
    </row>
    <row r="44" spans="1:6" ht="23.25" customHeight="1" x14ac:dyDescent="0.2">
      <c r="A44" s="131" t="s">
        <v>19</v>
      </c>
      <c r="B44" s="143" t="s">
        <v>148</v>
      </c>
      <c r="C44" s="143"/>
      <c r="D44" s="134">
        <f>D45+D46+D47+D48+D49+D50</f>
        <v>1603.3</v>
      </c>
      <c r="E44" s="134">
        <f t="shared" ref="E44:F44" si="8">E45+E46+E47+E48+E49+E50</f>
        <v>0</v>
      </c>
      <c r="F44" s="134">
        <f t="shared" si="8"/>
        <v>1603.3</v>
      </c>
    </row>
    <row r="45" spans="1:6" ht="21" customHeight="1" x14ac:dyDescent="0.2">
      <c r="A45" s="126" t="s">
        <v>212</v>
      </c>
      <c r="B45" s="144" t="s">
        <v>148</v>
      </c>
      <c r="C45" s="144" t="s">
        <v>209</v>
      </c>
      <c r="D45" s="132">
        <v>920.4</v>
      </c>
      <c r="E45" s="132">
        <v>0</v>
      </c>
      <c r="F45" s="132">
        <f>D45+E45</f>
        <v>920.4</v>
      </c>
    </row>
    <row r="46" spans="1:6" ht="32.25" customHeight="1" x14ac:dyDescent="0.2">
      <c r="A46" s="126" t="s">
        <v>193</v>
      </c>
      <c r="B46" s="144" t="s">
        <v>148</v>
      </c>
      <c r="C46" s="144" t="s">
        <v>213</v>
      </c>
      <c r="D46" s="132">
        <v>0</v>
      </c>
      <c r="E46" s="132">
        <v>0</v>
      </c>
      <c r="F46" s="132">
        <f>D46+E46</f>
        <v>0</v>
      </c>
    </row>
    <row r="47" spans="1:6" ht="32.25" customHeight="1" x14ac:dyDescent="0.2">
      <c r="A47" s="133" t="s">
        <v>210</v>
      </c>
      <c r="B47" s="144" t="s">
        <v>148</v>
      </c>
      <c r="C47" s="144" t="s">
        <v>211</v>
      </c>
      <c r="D47" s="132">
        <v>277.89999999999998</v>
      </c>
      <c r="E47" s="132">
        <v>0</v>
      </c>
      <c r="F47" s="132">
        <f t="shared" ref="F47:F50" si="9">D47+E47</f>
        <v>277.89999999999998</v>
      </c>
    </row>
    <row r="48" spans="1:6" ht="34.5" customHeight="1" x14ac:dyDescent="0.2">
      <c r="A48" s="126" t="s">
        <v>194</v>
      </c>
      <c r="B48" s="144" t="s">
        <v>148</v>
      </c>
      <c r="C48" s="144" t="s">
        <v>214</v>
      </c>
      <c r="D48" s="132">
        <v>400</v>
      </c>
      <c r="E48" s="132">
        <v>0</v>
      </c>
      <c r="F48" s="132">
        <f t="shared" si="9"/>
        <v>400</v>
      </c>
    </row>
    <row r="49" spans="1:6" ht="32.25" customHeight="1" x14ac:dyDescent="0.2">
      <c r="A49" s="126" t="s">
        <v>195</v>
      </c>
      <c r="B49" s="144" t="s">
        <v>148</v>
      </c>
      <c r="C49" s="144" t="s">
        <v>215</v>
      </c>
      <c r="D49" s="132">
        <v>0</v>
      </c>
      <c r="E49" s="132">
        <v>0</v>
      </c>
      <c r="F49" s="132">
        <f t="shared" si="9"/>
        <v>0</v>
      </c>
    </row>
    <row r="50" spans="1:6" ht="19.5" customHeight="1" x14ac:dyDescent="0.2">
      <c r="A50" s="121" t="s">
        <v>197</v>
      </c>
      <c r="B50" s="144" t="s">
        <v>148</v>
      </c>
      <c r="C50" s="144" t="s">
        <v>218</v>
      </c>
      <c r="D50" s="132">
        <v>5</v>
      </c>
      <c r="E50" s="132">
        <v>0</v>
      </c>
      <c r="F50" s="132">
        <f t="shared" si="9"/>
        <v>5</v>
      </c>
    </row>
    <row r="51" spans="1:6" s="159" customFormat="1" ht="23.25" customHeight="1" x14ac:dyDescent="0.2">
      <c r="A51" s="157" t="s">
        <v>43</v>
      </c>
      <c r="B51" s="158" t="s">
        <v>146</v>
      </c>
      <c r="C51" s="158"/>
      <c r="D51" s="134">
        <f>D52</f>
        <v>100</v>
      </c>
      <c r="E51" s="134">
        <f t="shared" ref="E51:F51" si="10">E52</f>
        <v>0</v>
      </c>
      <c r="F51" s="134">
        <f t="shared" si="10"/>
        <v>100</v>
      </c>
    </row>
    <row r="52" spans="1:6" s="159" customFormat="1" ht="37.5" customHeight="1" x14ac:dyDescent="0.2">
      <c r="A52" s="160" t="s">
        <v>224</v>
      </c>
      <c r="B52" s="161" t="s">
        <v>146</v>
      </c>
      <c r="C52" s="161" t="s">
        <v>214</v>
      </c>
      <c r="D52" s="132">
        <v>100</v>
      </c>
      <c r="E52" s="132">
        <v>0</v>
      </c>
      <c r="F52" s="132">
        <f>D52+E52</f>
        <v>100</v>
      </c>
    </row>
    <row r="53" spans="1:6" s="159" customFormat="1" ht="18.75" customHeight="1" x14ac:dyDescent="0.2">
      <c r="A53" s="157" t="s">
        <v>203</v>
      </c>
      <c r="B53" s="158" t="s">
        <v>144</v>
      </c>
      <c r="C53" s="158"/>
      <c r="D53" s="134">
        <f>D54</f>
        <v>5</v>
      </c>
      <c r="E53" s="134">
        <f t="shared" ref="E53:F53" si="11">E54</f>
        <v>-5</v>
      </c>
      <c r="F53" s="134">
        <f t="shared" si="11"/>
        <v>0</v>
      </c>
    </row>
    <row r="54" spans="1:6" s="159" customFormat="1" ht="31.5" customHeight="1" x14ac:dyDescent="0.2">
      <c r="A54" s="160" t="s">
        <v>224</v>
      </c>
      <c r="B54" s="161" t="s">
        <v>144</v>
      </c>
      <c r="C54" s="161" t="s">
        <v>214</v>
      </c>
      <c r="D54" s="132">
        <v>5</v>
      </c>
      <c r="E54" s="132">
        <v>-5</v>
      </c>
      <c r="F54" s="132">
        <f>D54+E54</f>
        <v>0</v>
      </c>
    </row>
    <row r="55" spans="1:6" ht="19.5" customHeight="1" x14ac:dyDescent="0.2">
      <c r="A55" s="120" t="s">
        <v>323</v>
      </c>
      <c r="B55" s="143" t="s">
        <v>160</v>
      </c>
      <c r="C55" s="143"/>
      <c r="D55" s="134">
        <f>D56</f>
        <v>40</v>
      </c>
      <c r="E55" s="134">
        <f t="shared" ref="E55:F57" si="12">E56</f>
        <v>0</v>
      </c>
      <c r="F55" s="134">
        <f t="shared" si="12"/>
        <v>40</v>
      </c>
    </row>
    <row r="56" spans="1:6" ht="21.75" customHeight="1" x14ac:dyDescent="0.2">
      <c r="A56" s="121" t="s">
        <v>324</v>
      </c>
      <c r="B56" s="144" t="s">
        <v>160</v>
      </c>
      <c r="C56" s="144">
        <v>540</v>
      </c>
      <c r="D56" s="132">
        <v>40</v>
      </c>
      <c r="E56" s="132">
        <v>0</v>
      </c>
      <c r="F56" s="132">
        <f>D56+E56</f>
        <v>40</v>
      </c>
    </row>
    <row r="57" spans="1:6" ht="19.5" customHeight="1" x14ac:dyDescent="0.2">
      <c r="A57" s="120" t="s">
        <v>22</v>
      </c>
      <c r="B57" s="143" t="s">
        <v>151</v>
      </c>
      <c r="C57" s="143"/>
      <c r="D57" s="134">
        <f>D58</f>
        <v>12</v>
      </c>
      <c r="E57" s="134">
        <f t="shared" si="12"/>
        <v>0</v>
      </c>
      <c r="F57" s="134">
        <f t="shared" si="12"/>
        <v>12</v>
      </c>
    </row>
    <row r="58" spans="1:6" ht="21.75" customHeight="1" x14ac:dyDescent="0.2">
      <c r="A58" s="121" t="s">
        <v>22</v>
      </c>
      <c r="B58" s="144" t="s">
        <v>151</v>
      </c>
      <c r="C58" s="144">
        <v>540</v>
      </c>
      <c r="D58" s="132">
        <v>12</v>
      </c>
      <c r="E58" s="132">
        <v>0</v>
      </c>
      <c r="F58" s="132">
        <f>D58+E58</f>
        <v>12</v>
      </c>
    </row>
    <row r="59" spans="1:6" ht="29.25" customHeight="1" x14ac:dyDescent="0.2">
      <c r="A59" s="120" t="s">
        <v>280</v>
      </c>
      <c r="B59" s="144"/>
      <c r="C59" s="144"/>
      <c r="D59" s="134">
        <f>D17+D20+D29+D31+D38+D40+D51+D53+D57+D44+D55</f>
        <v>6928.1</v>
      </c>
      <c r="E59" s="134">
        <f t="shared" ref="E59:F59" si="13">E17+E20+E29+E31+E38+E40+E51+E53+E57+E44+E55</f>
        <v>424.3</v>
      </c>
      <c r="F59" s="134">
        <f t="shared" si="13"/>
        <v>7352.4000000000005</v>
      </c>
    </row>
    <row r="60" spans="1:6" ht="12.75" x14ac:dyDescent="0.2">
      <c r="A60" s="195" t="s">
        <v>225</v>
      </c>
      <c r="B60" s="196"/>
      <c r="C60" s="196"/>
      <c r="D60" s="196"/>
      <c r="E60" s="196"/>
      <c r="F60" s="197"/>
    </row>
    <row r="61" spans="1:6" ht="31.5" customHeight="1" x14ac:dyDescent="0.2">
      <c r="A61" s="135" t="s">
        <v>226</v>
      </c>
      <c r="B61" s="143"/>
      <c r="C61" s="143"/>
      <c r="D61" s="134">
        <f>D62+D63+D64+D65</f>
        <v>120</v>
      </c>
      <c r="E61" s="134">
        <f>E62+E63+E64+E65</f>
        <v>-20</v>
      </c>
      <c r="F61" s="134">
        <f>F62+F63+F64+F65</f>
        <v>100</v>
      </c>
    </row>
    <row r="62" spans="1:6" s="159" customFormat="1" ht="48.75" customHeight="1" x14ac:dyDescent="0.2">
      <c r="A62" s="136" t="s">
        <v>279</v>
      </c>
      <c r="B62" s="161" t="s">
        <v>140</v>
      </c>
      <c r="C62" s="161" t="s">
        <v>214</v>
      </c>
      <c r="D62" s="132">
        <v>0</v>
      </c>
      <c r="E62" s="132">
        <v>0</v>
      </c>
      <c r="F62" s="132">
        <f>D62+E62</f>
        <v>0</v>
      </c>
    </row>
    <row r="63" spans="1:6" s="159" customFormat="1" ht="63.75" x14ac:dyDescent="0.2">
      <c r="A63" s="151" t="s">
        <v>96</v>
      </c>
      <c r="B63" s="161" t="s">
        <v>147</v>
      </c>
      <c r="C63" s="161" t="s">
        <v>214</v>
      </c>
      <c r="D63" s="132">
        <v>20</v>
      </c>
      <c r="E63" s="132">
        <v>-20</v>
      </c>
      <c r="F63" s="132">
        <f t="shared" ref="F63:F65" si="14">D63+E63</f>
        <v>0</v>
      </c>
    </row>
    <row r="64" spans="1:6" s="159" customFormat="1" ht="51" x14ac:dyDescent="0.2">
      <c r="A64" s="151" t="s">
        <v>136</v>
      </c>
      <c r="B64" s="161" t="s">
        <v>137</v>
      </c>
      <c r="C64" s="161" t="s">
        <v>214</v>
      </c>
      <c r="D64" s="132">
        <v>50</v>
      </c>
      <c r="E64" s="132"/>
      <c r="F64" s="132">
        <f t="shared" si="14"/>
        <v>50</v>
      </c>
    </row>
    <row r="65" spans="1:8" s="159" customFormat="1" ht="51" x14ac:dyDescent="0.2">
      <c r="A65" s="162" t="s">
        <v>141</v>
      </c>
      <c r="B65" s="161" t="s">
        <v>142</v>
      </c>
      <c r="C65" s="161" t="s">
        <v>214</v>
      </c>
      <c r="D65" s="132">
        <v>50</v>
      </c>
      <c r="E65" s="132">
        <v>0</v>
      </c>
      <c r="F65" s="132">
        <f t="shared" si="14"/>
        <v>50</v>
      </c>
    </row>
    <row r="66" spans="1:8" ht="34.5" customHeight="1" x14ac:dyDescent="0.2">
      <c r="A66" s="120" t="s">
        <v>281</v>
      </c>
      <c r="B66" s="144"/>
      <c r="C66" s="144"/>
      <c r="D66" s="134">
        <f>D61</f>
        <v>120</v>
      </c>
      <c r="E66" s="134">
        <f>E61</f>
        <v>-20</v>
      </c>
      <c r="F66" s="134">
        <f>F61</f>
        <v>100</v>
      </c>
    </row>
    <row r="67" spans="1:8" ht="22.5" customHeight="1" x14ac:dyDescent="0.2">
      <c r="A67" s="137" t="s">
        <v>86</v>
      </c>
      <c r="B67" s="138"/>
      <c r="C67" s="147"/>
      <c r="D67" s="139">
        <f>D59+D66</f>
        <v>7048.1</v>
      </c>
      <c r="E67" s="139">
        <f>E59+E66</f>
        <v>404.3</v>
      </c>
      <c r="F67" s="139">
        <f>F59+F66</f>
        <v>7452.4000000000005</v>
      </c>
    </row>
    <row r="70" spans="1:8" s="13" customFormat="1" ht="12.75" x14ac:dyDescent="0.2">
      <c r="A70" s="165" t="s">
        <v>307</v>
      </c>
      <c r="B70" s="165"/>
      <c r="C70" s="165"/>
      <c r="D70" s="165"/>
      <c r="E70" s="165"/>
      <c r="F70" s="1" t="s">
        <v>308</v>
      </c>
      <c r="G70" s="1"/>
      <c r="H70" s="1"/>
    </row>
    <row r="71" spans="1:8" s="13" customFormat="1" ht="12.75" x14ac:dyDescent="0.2">
      <c r="A71" s="165"/>
      <c r="B71" s="165"/>
      <c r="C71" s="165"/>
      <c r="D71" s="165"/>
      <c r="E71" s="165"/>
      <c r="F71" s="1"/>
      <c r="G71" s="1"/>
      <c r="H71" s="1"/>
    </row>
    <row r="72" spans="1:8" s="13" customFormat="1" ht="12.75" x14ac:dyDescent="0.2">
      <c r="A72" s="165" t="s">
        <v>309</v>
      </c>
      <c r="B72" s="165"/>
      <c r="C72" s="165"/>
      <c r="D72" s="165"/>
      <c r="E72" s="165"/>
      <c r="F72" s="1" t="s">
        <v>310</v>
      </c>
      <c r="G72" s="1"/>
      <c r="H72" s="1"/>
    </row>
    <row r="73" spans="1:8" s="13" customFormat="1" ht="12.75" x14ac:dyDescent="0.2">
      <c r="A73" s="165"/>
      <c r="B73" s="165"/>
      <c r="C73" s="165"/>
      <c r="D73" s="165"/>
      <c r="E73" s="165"/>
      <c r="F73" s="1"/>
      <c r="G73" s="1"/>
      <c r="H73" s="1"/>
    </row>
    <row r="74" spans="1:8" s="13" customFormat="1" ht="12.75" x14ac:dyDescent="0.2">
      <c r="A74" s="165" t="s">
        <v>122</v>
      </c>
      <c r="B74" s="165"/>
      <c r="C74" s="165"/>
      <c r="D74" s="165"/>
      <c r="E74" s="165"/>
      <c r="F74" s="1"/>
      <c r="G74" s="1"/>
      <c r="H74" s="1"/>
    </row>
    <row r="75" spans="1:8" s="13" customFormat="1" ht="12.75" x14ac:dyDescent="0.2">
      <c r="A75" s="165"/>
      <c r="B75" s="165"/>
      <c r="C75" s="165"/>
      <c r="D75" s="165"/>
      <c r="E75" s="165"/>
      <c r="F75" s="1"/>
      <c r="G75" s="1"/>
      <c r="H75" s="1"/>
    </row>
    <row r="76" spans="1:8" s="13" customFormat="1" ht="12.75" x14ac:dyDescent="0.2">
      <c r="A76" s="165" t="s">
        <v>123</v>
      </c>
      <c r="B76" s="165"/>
      <c r="C76" s="165"/>
      <c r="D76" s="165"/>
      <c r="E76" s="165"/>
      <c r="F76" s="1"/>
      <c r="G76" s="1"/>
      <c r="H76" s="1"/>
    </row>
  </sheetData>
  <mergeCells count="10">
    <mergeCell ref="A16:F16"/>
    <mergeCell ref="A60:F60"/>
    <mergeCell ref="A9:F12"/>
    <mergeCell ref="E1:F8"/>
    <mergeCell ref="A14:A15"/>
    <mergeCell ref="B14:B15"/>
    <mergeCell ref="C14:C15"/>
    <mergeCell ref="D14:D15"/>
    <mergeCell ref="E14:E15"/>
    <mergeCell ref="F14:F15"/>
  </mergeCell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7" workbookViewId="0">
      <selection activeCell="I26" sqref="I26"/>
    </sheetView>
  </sheetViews>
  <sheetFormatPr defaultRowHeight="12.75" x14ac:dyDescent="0.2"/>
  <cols>
    <col min="1" max="1" width="34.5" style="164" customWidth="1"/>
    <col min="2" max="2" width="44" style="164" customWidth="1"/>
    <col min="3" max="3" width="13.1640625" style="164" customWidth="1"/>
    <col min="4" max="4" width="12.33203125" style="164" customWidth="1"/>
    <col min="5" max="5" width="13" style="164" customWidth="1"/>
    <col min="6" max="16384" width="9.33203125" style="164"/>
  </cols>
  <sheetData>
    <row r="1" spans="1:5" x14ac:dyDescent="0.2">
      <c r="C1" s="207" t="s">
        <v>311</v>
      </c>
      <c r="D1" s="207"/>
      <c r="E1" s="208"/>
    </row>
    <row r="2" spans="1:5" x14ac:dyDescent="0.2">
      <c r="C2" s="208"/>
      <c r="D2" s="208"/>
      <c r="E2" s="208"/>
    </row>
    <row r="3" spans="1:5" x14ac:dyDescent="0.2">
      <c r="C3" s="208"/>
      <c r="D3" s="208"/>
      <c r="E3" s="208"/>
    </row>
    <row r="4" spans="1:5" x14ac:dyDescent="0.2">
      <c r="C4" s="208"/>
      <c r="D4" s="208"/>
      <c r="E4" s="208"/>
    </row>
    <row r="5" spans="1:5" x14ac:dyDescent="0.2">
      <c r="C5" s="208"/>
      <c r="D5" s="208"/>
      <c r="E5" s="208"/>
    </row>
    <row r="6" spans="1:5" x14ac:dyDescent="0.2">
      <c r="A6" s="166"/>
      <c r="B6" s="166"/>
      <c r="C6" s="208"/>
      <c r="D6" s="208"/>
      <c r="E6" s="208"/>
    </row>
    <row r="7" spans="1:5" ht="72" customHeight="1" x14ac:dyDescent="0.2">
      <c r="A7" s="166"/>
      <c r="B7" s="166"/>
      <c r="C7" s="208"/>
      <c r="D7" s="208"/>
      <c r="E7" s="208"/>
    </row>
    <row r="8" spans="1:5" x14ac:dyDescent="0.2">
      <c r="A8" s="166"/>
      <c r="B8" s="166"/>
      <c r="C8" s="166"/>
    </row>
    <row r="9" spans="1:5" x14ac:dyDescent="0.2">
      <c r="A9" s="209" t="s">
        <v>162</v>
      </c>
      <c r="B9" s="209"/>
      <c r="C9" s="209"/>
      <c r="D9" s="208"/>
      <c r="E9" s="208"/>
    </row>
    <row r="10" spans="1:5" x14ac:dyDescent="0.2">
      <c r="A10" s="209" t="s">
        <v>180</v>
      </c>
      <c r="B10" s="209"/>
      <c r="C10" s="209"/>
      <c r="D10" s="208"/>
      <c r="E10" s="208"/>
    </row>
    <row r="11" spans="1:5" x14ac:dyDescent="0.2">
      <c r="A11" s="167"/>
      <c r="B11" s="167"/>
      <c r="C11" s="167"/>
      <c r="D11" s="168"/>
      <c r="E11" s="168"/>
    </row>
    <row r="12" spans="1:5" x14ac:dyDescent="0.2">
      <c r="A12" s="167"/>
      <c r="B12" s="167"/>
      <c r="C12" s="167"/>
      <c r="D12" s="168"/>
      <c r="E12" s="168"/>
    </row>
    <row r="13" spans="1:5" x14ac:dyDescent="0.2">
      <c r="A13" s="166"/>
      <c r="B13" s="166"/>
      <c r="C13" s="166"/>
      <c r="E13" s="169" t="s">
        <v>163</v>
      </c>
    </row>
    <row r="14" spans="1:5" x14ac:dyDescent="0.2">
      <c r="A14" s="210" t="s">
        <v>164</v>
      </c>
      <c r="B14" s="212" t="s">
        <v>53</v>
      </c>
      <c r="C14" s="212" t="s">
        <v>158</v>
      </c>
      <c r="D14" s="213" t="s">
        <v>165</v>
      </c>
      <c r="E14" s="214"/>
    </row>
    <row r="15" spans="1:5" x14ac:dyDescent="0.2">
      <c r="A15" s="211"/>
      <c r="B15" s="212"/>
      <c r="C15" s="212"/>
      <c r="D15" s="127" t="s">
        <v>166</v>
      </c>
      <c r="E15" s="127" t="s">
        <v>312</v>
      </c>
    </row>
    <row r="16" spans="1:5" x14ac:dyDescent="0.2">
      <c r="A16" s="170" t="s">
        <v>34</v>
      </c>
      <c r="B16" s="170" t="s">
        <v>167</v>
      </c>
      <c r="C16" s="170" t="s">
        <v>168</v>
      </c>
      <c r="D16" s="142">
        <v>4</v>
      </c>
      <c r="E16" s="142">
        <v>5</v>
      </c>
    </row>
    <row r="17" spans="1:5" ht="36" customHeight="1" x14ac:dyDescent="0.2">
      <c r="A17" s="171" t="s">
        <v>169</v>
      </c>
      <c r="B17" s="172" t="s">
        <v>170</v>
      </c>
      <c r="C17" s="173" t="s">
        <v>313</v>
      </c>
      <c r="D17" s="123">
        <v>0</v>
      </c>
      <c r="E17" s="123">
        <v>0</v>
      </c>
    </row>
    <row r="18" spans="1:5" ht="35.25" customHeight="1" x14ac:dyDescent="0.2">
      <c r="A18" s="142" t="s">
        <v>171</v>
      </c>
      <c r="B18" s="174" t="s">
        <v>172</v>
      </c>
      <c r="C18" s="175">
        <v>0</v>
      </c>
      <c r="D18" s="123">
        <v>0</v>
      </c>
      <c r="E18" s="123">
        <v>0</v>
      </c>
    </row>
    <row r="19" spans="1:5" ht="48" customHeight="1" x14ac:dyDescent="0.2">
      <c r="A19" s="142" t="s">
        <v>173</v>
      </c>
      <c r="B19" s="174" t="s">
        <v>174</v>
      </c>
      <c r="C19" s="175">
        <v>0</v>
      </c>
      <c r="D19" s="123">
        <v>0</v>
      </c>
      <c r="E19" s="123">
        <v>0</v>
      </c>
    </row>
    <row r="20" spans="1:5" ht="53.25" customHeight="1" x14ac:dyDescent="0.2">
      <c r="A20" s="142" t="s">
        <v>175</v>
      </c>
      <c r="B20" s="174" t="s">
        <v>176</v>
      </c>
      <c r="C20" s="175">
        <v>0</v>
      </c>
      <c r="D20" s="123">
        <v>0</v>
      </c>
      <c r="E20" s="123">
        <v>0</v>
      </c>
    </row>
    <row r="21" spans="1:5" ht="48" customHeight="1" x14ac:dyDescent="0.2">
      <c r="A21" s="142" t="s">
        <v>177</v>
      </c>
      <c r="B21" s="174" t="s">
        <v>178</v>
      </c>
      <c r="C21" s="175">
        <v>0</v>
      </c>
      <c r="D21" s="123">
        <v>0</v>
      </c>
      <c r="E21" s="123">
        <v>0</v>
      </c>
    </row>
    <row r="22" spans="1:5" ht="49.5" customHeight="1" x14ac:dyDescent="0.2">
      <c r="A22" s="142" t="s">
        <v>179</v>
      </c>
      <c r="B22" s="174" t="s">
        <v>178</v>
      </c>
      <c r="C22" s="175">
        <v>0</v>
      </c>
      <c r="D22" s="123">
        <v>0</v>
      </c>
      <c r="E22" s="123">
        <v>0</v>
      </c>
    </row>
    <row r="25" spans="1:5" x14ac:dyDescent="0.2">
      <c r="A25" s="203" t="s">
        <v>314</v>
      </c>
      <c r="B25" s="204"/>
      <c r="D25" s="165" t="s">
        <v>308</v>
      </c>
    </row>
    <row r="27" spans="1:5" s="165" customFormat="1" x14ac:dyDescent="0.2">
      <c r="A27" s="205" t="s">
        <v>309</v>
      </c>
      <c r="B27" s="206"/>
      <c r="D27" s="165" t="s">
        <v>310</v>
      </c>
    </row>
    <row r="29" spans="1:5" x14ac:dyDescent="0.2">
      <c r="A29" s="205" t="s">
        <v>122</v>
      </c>
      <c r="B29" s="206"/>
      <c r="C29" s="165" t="s">
        <v>282</v>
      </c>
      <c r="D29" s="165"/>
    </row>
  </sheetData>
  <mergeCells count="10">
    <mergeCell ref="A25:B25"/>
    <mergeCell ref="A27:B27"/>
    <mergeCell ref="A29:B29"/>
    <mergeCell ref="C1:E7"/>
    <mergeCell ref="A9:E9"/>
    <mergeCell ref="A14:A15"/>
    <mergeCell ref="B14:B15"/>
    <mergeCell ref="C14:C15"/>
    <mergeCell ref="D14:E14"/>
    <mergeCell ref="A10:E10"/>
  </mergeCells>
  <pageMargins left="0.39370078740157483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topLeftCell="A10" workbookViewId="0">
      <selection activeCell="F10" sqref="F10"/>
    </sheetView>
  </sheetViews>
  <sheetFormatPr defaultColWidth="33.83203125" defaultRowHeight="21" customHeight="1" x14ac:dyDescent="0.2"/>
  <cols>
    <col min="1" max="1" width="6.33203125" style="80" customWidth="1"/>
    <col min="2" max="2" width="49.83203125" style="80" customWidth="1"/>
    <col min="3" max="3" width="25.6640625" style="80" customWidth="1"/>
    <col min="4" max="5" width="22.6640625" style="80" customWidth="1"/>
    <col min="6" max="6" width="22" style="80" customWidth="1"/>
    <col min="7" max="16384" width="33.83203125" style="80"/>
  </cols>
  <sheetData>
    <row r="1" spans="1:6" ht="107.45" customHeight="1" x14ac:dyDescent="0.2">
      <c r="A1" s="82"/>
      <c r="C1" s="215"/>
      <c r="D1" s="215"/>
      <c r="E1" s="215" t="s">
        <v>337</v>
      </c>
      <c r="F1" s="215"/>
    </row>
    <row r="2" spans="1:6" ht="21" customHeight="1" x14ac:dyDescent="0.2">
      <c r="A2" s="82"/>
      <c r="C2" s="216"/>
      <c r="D2" s="216"/>
    </row>
    <row r="3" spans="1:6" ht="21" customHeight="1" x14ac:dyDescent="0.2">
      <c r="A3" s="82"/>
      <c r="C3" s="83"/>
      <c r="D3" s="83"/>
    </row>
    <row r="4" spans="1:6" ht="21" customHeight="1" x14ac:dyDescent="0.2">
      <c r="A4" s="82"/>
      <c r="B4" s="84"/>
      <c r="C4" s="84"/>
      <c r="D4" s="84"/>
    </row>
    <row r="5" spans="1:6" ht="0.75" customHeight="1" x14ac:dyDescent="0.2">
      <c r="A5" s="82"/>
      <c r="B5" s="82"/>
      <c r="C5" s="82"/>
      <c r="D5" s="82"/>
    </row>
    <row r="6" spans="1:6" ht="21" customHeight="1" x14ac:dyDescent="0.2">
      <c r="A6" s="218" t="s">
        <v>59</v>
      </c>
      <c r="B6" s="218"/>
      <c r="C6" s="218"/>
      <c r="D6" s="218"/>
      <c r="E6" s="218"/>
      <c r="F6" s="218"/>
    </row>
    <row r="7" spans="1:6" ht="33.75" customHeight="1" x14ac:dyDescent="0.2">
      <c r="A7" s="217" t="s">
        <v>338</v>
      </c>
      <c r="B7" s="217"/>
      <c r="C7" s="217"/>
      <c r="D7" s="217"/>
      <c r="E7" s="217"/>
      <c r="F7" s="217"/>
    </row>
    <row r="8" spans="1:6" ht="21" customHeight="1" x14ac:dyDescent="0.2">
      <c r="A8" s="82"/>
      <c r="B8" s="84"/>
      <c r="C8" s="84"/>
      <c r="D8" s="84"/>
    </row>
    <row r="9" spans="1:6" ht="123.75" customHeight="1" x14ac:dyDescent="0.2">
      <c r="A9" s="85" t="s">
        <v>60</v>
      </c>
      <c r="B9" s="86" t="s">
        <v>61</v>
      </c>
      <c r="C9" s="87" t="s">
        <v>7</v>
      </c>
      <c r="D9" s="87" t="s">
        <v>339</v>
      </c>
      <c r="E9" s="87" t="s">
        <v>161</v>
      </c>
      <c r="F9" s="87" t="s">
        <v>340</v>
      </c>
    </row>
    <row r="10" spans="1:6" ht="23.25" customHeight="1" x14ac:dyDescent="0.2">
      <c r="A10" s="88">
        <v>1</v>
      </c>
      <c r="B10" s="86">
        <v>2</v>
      </c>
      <c r="C10" s="86">
        <v>3</v>
      </c>
      <c r="D10" s="86">
        <v>4</v>
      </c>
      <c r="E10" s="89">
        <v>5</v>
      </c>
      <c r="F10" s="89">
        <v>6</v>
      </c>
    </row>
    <row r="11" spans="1:6" ht="91.5" customHeight="1" x14ac:dyDescent="0.2">
      <c r="A11" s="90">
        <v>1</v>
      </c>
      <c r="B11" s="91" t="s">
        <v>8</v>
      </c>
      <c r="C11" s="86" t="s">
        <v>9</v>
      </c>
      <c r="D11" s="92">
        <v>20</v>
      </c>
      <c r="E11" s="93">
        <v>-20</v>
      </c>
      <c r="F11" s="93">
        <v>0</v>
      </c>
    </row>
    <row r="12" spans="1:6" ht="89.25" customHeight="1" x14ac:dyDescent="0.2">
      <c r="A12" s="90">
        <v>2</v>
      </c>
      <c r="B12" s="94" t="s">
        <v>157</v>
      </c>
      <c r="C12" s="86" t="s">
        <v>9</v>
      </c>
      <c r="D12" s="92">
        <v>100</v>
      </c>
      <c r="E12" s="93">
        <v>0</v>
      </c>
      <c r="F12" s="93">
        <v>100</v>
      </c>
    </row>
    <row r="13" spans="1:6" ht="89.25" customHeight="1" x14ac:dyDescent="0.2">
      <c r="A13" s="90">
        <v>3</v>
      </c>
      <c r="B13" s="94" t="s">
        <v>153</v>
      </c>
      <c r="C13" s="86" t="s">
        <v>9</v>
      </c>
      <c r="D13" s="92">
        <v>50</v>
      </c>
      <c r="E13" s="93">
        <v>0</v>
      </c>
      <c r="F13" s="93">
        <v>50</v>
      </c>
    </row>
    <row r="14" spans="1:6" ht="64.150000000000006" customHeight="1" x14ac:dyDescent="0.2">
      <c r="A14" s="90">
        <v>4</v>
      </c>
      <c r="B14" s="94" t="s">
        <v>154</v>
      </c>
      <c r="C14" s="86" t="s">
        <v>9</v>
      </c>
      <c r="D14" s="92">
        <v>50</v>
      </c>
      <c r="E14" s="93">
        <v>0</v>
      </c>
      <c r="F14" s="93">
        <v>50</v>
      </c>
    </row>
    <row r="15" spans="1:6" ht="64.150000000000006" customHeight="1" x14ac:dyDescent="0.2">
      <c r="A15" s="90">
        <v>5</v>
      </c>
      <c r="B15" s="94" t="s">
        <v>155</v>
      </c>
      <c r="C15" s="86" t="s">
        <v>9</v>
      </c>
      <c r="D15" s="92">
        <v>5</v>
      </c>
      <c r="E15" s="93">
        <v>-5</v>
      </c>
      <c r="F15" s="93">
        <v>0</v>
      </c>
    </row>
    <row r="16" spans="1:6" ht="64.150000000000006" customHeight="1" x14ac:dyDescent="0.2">
      <c r="A16" s="90">
        <v>6</v>
      </c>
      <c r="B16" s="94" t="s">
        <v>156</v>
      </c>
      <c r="C16" s="86" t="s">
        <v>9</v>
      </c>
      <c r="D16" s="92">
        <v>0</v>
      </c>
      <c r="E16" s="93">
        <v>0</v>
      </c>
      <c r="F16" s="93">
        <v>0</v>
      </c>
    </row>
    <row r="17" spans="1:6" s="98" customFormat="1" ht="21" customHeight="1" x14ac:dyDescent="0.2">
      <c r="A17" s="95"/>
      <c r="B17" s="96" t="s">
        <v>62</v>
      </c>
      <c r="C17" s="95"/>
      <c r="D17" s="97">
        <f>D11+D12+D13+D14+D15+D16</f>
        <v>225</v>
      </c>
      <c r="E17" s="97">
        <f t="shared" ref="E17:F17" si="0">E11+E12+E13+E14+E15+E16</f>
        <v>-25</v>
      </c>
      <c r="F17" s="97">
        <f t="shared" si="0"/>
        <v>200</v>
      </c>
    </row>
    <row r="19" spans="1:6" s="163" customFormat="1" ht="12" x14ac:dyDescent="0.2">
      <c r="B19" s="79" t="s">
        <v>307</v>
      </c>
      <c r="C19" s="79"/>
      <c r="D19" s="79" t="s">
        <v>308</v>
      </c>
      <c r="E19" s="79"/>
    </row>
    <row r="20" spans="1:6" s="163" customFormat="1" ht="12" x14ac:dyDescent="0.2">
      <c r="B20" s="79"/>
      <c r="C20" s="79"/>
      <c r="D20" s="79"/>
      <c r="E20" s="79"/>
    </row>
    <row r="21" spans="1:6" s="163" customFormat="1" ht="12" x14ac:dyDescent="0.2">
      <c r="B21" s="79" t="s">
        <v>309</v>
      </c>
      <c r="C21" s="79"/>
      <c r="D21" s="79" t="s">
        <v>310</v>
      </c>
      <c r="E21" s="79"/>
    </row>
    <row r="22" spans="1:6" s="163" customFormat="1" ht="12" x14ac:dyDescent="0.2">
      <c r="B22" s="79"/>
      <c r="C22" s="79"/>
      <c r="D22" s="79"/>
      <c r="E22" s="81"/>
    </row>
    <row r="23" spans="1:6" s="163" customFormat="1" ht="12" x14ac:dyDescent="0.2">
      <c r="B23" s="79" t="s">
        <v>122</v>
      </c>
      <c r="C23" s="79"/>
      <c r="D23" s="79"/>
      <c r="E23" s="81"/>
    </row>
    <row r="24" spans="1:6" s="163" customFormat="1" ht="12" x14ac:dyDescent="0.2">
      <c r="B24" s="79"/>
      <c r="C24" s="79"/>
      <c r="D24" s="79"/>
      <c r="E24" s="81"/>
    </row>
    <row r="25" spans="1:6" s="163" customFormat="1" ht="12" x14ac:dyDescent="0.2">
      <c r="B25" s="79" t="s">
        <v>123</v>
      </c>
      <c r="C25" s="79"/>
      <c r="D25" s="79"/>
      <c r="E25" s="81"/>
    </row>
  </sheetData>
  <mergeCells count="5">
    <mergeCell ref="C1:D1"/>
    <mergeCell ref="C2:D2"/>
    <mergeCell ref="A7:F7"/>
    <mergeCell ref="A6:F6"/>
    <mergeCell ref="E1:F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 1 дох</vt:lpstr>
      <vt:lpstr>прил 3 расх</vt:lpstr>
      <vt:lpstr>прил 4 расх вед</vt:lpstr>
      <vt:lpstr>прил 5 распр бюдж асс</vt:lpstr>
      <vt:lpstr>прил 6 ассиг прогр непрогр</vt:lpstr>
      <vt:lpstr>прил2 источн</vt:lpstr>
      <vt:lpstr>прил 7 прогр</vt:lpstr>
    </vt:vector>
  </TitlesOfParts>
  <Company>rfu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lyuba</dc:creator>
  <cp:lastModifiedBy>Admin</cp:lastModifiedBy>
  <cp:lastPrinted>2018-06-04T02:54:46Z</cp:lastPrinted>
  <dcterms:created xsi:type="dcterms:W3CDTF">2007-04-26T00:59:46Z</dcterms:created>
  <dcterms:modified xsi:type="dcterms:W3CDTF">2018-06-04T02:54:48Z</dcterms:modified>
</cp:coreProperties>
</file>