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БЮДЖЕТ\БЮДЖЕТ 2018\Изменения 25.01.18\"/>
    </mc:Choice>
  </mc:AlternateContent>
  <bookViews>
    <workbookView xWindow="0" yWindow="135" windowWidth="15195" windowHeight="8385" firstSheet="1" activeTab="4"/>
  </bookViews>
  <sheets>
    <sheet name="прил 1 дох" sheetId="45" r:id="rId1"/>
    <sheet name="прил 2 расх" sheetId="13" r:id="rId2"/>
    <sheet name="прил 3 расх вед" sheetId="33" r:id="rId3"/>
    <sheet name="прил 4 распр бюдж асс" sheetId="93" r:id="rId4"/>
    <sheet name="прил 5 ассиг прогр непрогр" sheetId="94" r:id="rId5"/>
  </sheets>
  <calcPr calcId="162913"/>
</workbook>
</file>

<file path=xl/calcChain.xml><?xml version="1.0" encoding="utf-8"?>
<calcChain xmlns="http://schemas.openxmlformats.org/spreadsheetml/2006/main">
  <c r="G16" i="45" l="1"/>
  <c r="F16" i="45"/>
  <c r="F8" i="45" s="1"/>
  <c r="G26" i="45" l="1"/>
  <c r="F26" i="45"/>
  <c r="F25" i="45" s="1"/>
  <c r="F36" i="45" s="1"/>
  <c r="G25" i="45"/>
  <c r="G8" i="45"/>
  <c r="G36" i="45" l="1"/>
  <c r="E53" i="94"/>
  <c r="H53" i="94"/>
  <c r="E51" i="94"/>
  <c r="E44" i="94"/>
  <c r="E40" i="94"/>
  <c r="E38" i="94"/>
  <c r="H31" i="94"/>
  <c r="G31" i="94"/>
  <c r="E31" i="94"/>
  <c r="E29" i="94"/>
  <c r="H20" i="94"/>
  <c r="G20" i="94"/>
  <c r="E20" i="94"/>
  <c r="G62" i="93"/>
  <c r="F62" i="93"/>
  <c r="E62" i="93"/>
  <c r="D62" i="93"/>
  <c r="C62" i="93"/>
  <c r="G17" i="93"/>
  <c r="F17" i="93"/>
  <c r="D17" i="93"/>
  <c r="C17" i="93"/>
  <c r="C13" i="93" s="1"/>
  <c r="C69" i="93" s="1"/>
  <c r="E63" i="93"/>
  <c r="J48" i="33"/>
  <c r="I38" i="33"/>
  <c r="K12" i="33"/>
  <c r="J12" i="33"/>
  <c r="I12" i="33"/>
  <c r="H12" i="33"/>
  <c r="G12" i="33"/>
  <c r="H41" i="33"/>
  <c r="C12" i="13"/>
  <c r="C36" i="13" s="1"/>
  <c r="E29" i="13"/>
  <c r="G30" i="13"/>
  <c r="F30" i="13"/>
  <c r="E30" i="13"/>
  <c r="D30" i="13"/>
  <c r="C30" i="13"/>
  <c r="E26" i="45" l="1"/>
  <c r="D26" i="45"/>
  <c r="C26" i="45"/>
  <c r="C8" i="45"/>
  <c r="G34" i="45"/>
  <c r="F34" i="45"/>
  <c r="E34" i="45"/>
  <c r="D34" i="45"/>
  <c r="C34" i="45"/>
  <c r="G23" i="45"/>
  <c r="F23" i="45"/>
  <c r="E23" i="45"/>
  <c r="D23" i="45"/>
  <c r="C23" i="45"/>
  <c r="G13" i="45"/>
  <c r="F13" i="45"/>
  <c r="E13" i="45"/>
  <c r="D13" i="45"/>
  <c r="C13" i="45"/>
  <c r="E14" i="13" l="1"/>
  <c r="F62" i="94" l="1"/>
  <c r="F63" i="94"/>
  <c r="F54" i="94"/>
  <c r="H44" i="94"/>
  <c r="G44" i="94"/>
  <c r="D44" i="94"/>
  <c r="F45" i="94"/>
  <c r="F50" i="94"/>
  <c r="F48" i="94"/>
  <c r="F47" i="94"/>
  <c r="F46" i="94"/>
  <c r="E59" i="94" l="1"/>
  <c r="D59" i="94"/>
  <c r="F44" i="94"/>
  <c r="F37" i="94"/>
  <c r="F35" i="94"/>
  <c r="F32" i="94"/>
  <c r="D31" i="94"/>
  <c r="D20" i="94"/>
  <c r="F28" i="94"/>
  <c r="F24" i="94"/>
  <c r="E61" i="93"/>
  <c r="E60" i="93"/>
  <c r="E59" i="93"/>
  <c r="G55" i="93"/>
  <c r="F55" i="93"/>
  <c r="D55" i="93"/>
  <c r="C55" i="93"/>
  <c r="E58" i="93"/>
  <c r="E57" i="93"/>
  <c r="E56" i="93"/>
  <c r="G27" i="93"/>
  <c r="F27" i="93"/>
  <c r="D27" i="93"/>
  <c r="C27" i="93"/>
  <c r="E33" i="93"/>
  <c r="E32" i="93"/>
  <c r="E31" i="93"/>
  <c r="E29" i="93"/>
  <c r="F61" i="94"/>
  <c r="F59" i="94" s="1"/>
  <c r="H59" i="94"/>
  <c r="G59" i="94"/>
  <c r="H55" i="94"/>
  <c r="G55" i="94"/>
  <c r="D55" i="94"/>
  <c r="G53" i="94"/>
  <c r="D53" i="94"/>
  <c r="F53" i="94"/>
  <c r="H51" i="94"/>
  <c r="G51" i="94"/>
  <c r="D51" i="94"/>
  <c r="F43" i="94"/>
  <c r="F42" i="94"/>
  <c r="F41" i="94"/>
  <c r="H38" i="94"/>
  <c r="G38" i="94"/>
  <c r="F34" i="94"/>
  <c r="F33" i="94"/>
  <c r="G29" i="94"/>
  <c r="H29" i="94"/>
  <c r="D29" i="94"/>
  <c r="F27" i="94"/>
  <c r="F26" i="94"/>
  <c r="F25" i="94"/>
  <c r="F22" i="94"/>
  <c r="F21" i="94"/>
  <c r="H17" i="94"/>
  <c r="F19" i="94"/>
  <c r="F18" i="94"/>
  <c r="G17" i="94"/>
  <c r="D17" i="94"/>
  <c r="E68" i="93"/>
  <c r="E67" i="93" s="1"/>
  <c r="G67" i="93"/>
  <c r="F67" i="93"/>
  <c r="D67" i="93"/>
  <c r="C67" i="93"/>
  <c r="E66" i="93"/>
  <c r="G65" i="93"/>
  <c r="G64" i="93" s="1"/>
  <c r="F64" i="93"/>
  <c r="D65" i="93"/>
  <c r="D64" i="93" s="1"/>
  <c r="C64" i="93"/>
  <c r="E54" i="93"/>
  <c r="E53" i="93" s="1"/>
  <c r="G53" i="93"/>
  <c r="F53" i="93"/>
  <c r="D53" i="93"/>
  <c r="C53" i="93"/>
  <c r="E52" i="93"/>
  <c r="E51" i="93" s="1"/>
  <c r="G51" i="93"/>
  <c r="F51" i="93"/>
  <c r="C51" i="93"/>
  <c r="E50" i="93"/>
  <c r="E49" i="93" s="1"/>
  <c r="G49" i="93"/>
  <c r="G46" i="93" s="1"/>
  <c r="G45" i="93" s="1"/>
  <c r="F49" i="93"/>
  <c r="D49" i="93"/>
  <c r="C49" i="93"/>
  <c r="E48" i="93"/>
  <c r="E47" i="93" s="1"/>
  <c r="G47" i="93"/>
  <c r="F47" i="93"/>
  <c r="D47" i="93"/>
  <c r="C47" i="93"/>
  <c r="E43" i="93"/>
  <c r="G43" i="93"/>
  <c r="F43" i="93"/>
  <c r="D43" i="93"/>
  <c r="C43" i="93"/>
  <c r="E42" i="93"/>
  <c r="G40" i="93"/>
  <c r="F40" i="93"/>
  <c r="D41" i="93"/>
  <c r="D40" i="93" s="1"/>
  <c r="C40" i="93"/>
  <c r="G36" i="93"/>
  <c r="F36" i="93"/>
  <c r="D36" i="93"/>
  <c r="C36" i="93"/>
  <c r="E34" i="93"/>
  <c r="G34" i="93"/>
  <c r="F34" i="93"/>
  <c r="D34" i="93"/>
  <c r="C34" i="93"/>
  <c r="E30" i="93"/>
  <c r="E28" i="93"/>
  <c r="E26" i="93"/>
  <c r="E25" i="93" s="1"/>
  <c r="G25" i="93"/>
  <c r="F25" i="93"/>
  <c r="D25" i="93"/>
  <c r="C25" i="93"/>
  <c r="E24" i="93"/>
  <c r="E23" i="93"/>
  <c r="E22" i="93"/>
  <c r="E21" i="93"/>
  <c r="E20" i="93"/>
  <c r="E19" i="93"/>
  <c r="E14" i="93"/>
  <c r="G14" i="93"/>
  <c r="F14" i="93"/>
  <c r="D14" i="93"/>
  <c r="C14" i="93"/>
  <c r="H46" i="33"/>
  <c r="H44" i="33"/>
  <c r="H36" i="33"/>
  <c r="H48" i="33" s="1"/>
  <c r="H31" i="33"/>
  <c r="H29" i="33"/>
  <c r="H27" i="33"/>
  <c r="H24" i="33"/>
  <c r="H22" i="33"/>
  <c r="H18" i="33"/>
  <c r="H16" i="33"/>
  <c r="H8" i="33"/>
  <c r="I46" i="33"/>
  <c r="I44" i="33"/>
  <c r="I42" i="33" s="1"/>
  <c r="I41" i="33" s="1"/>
  <c r="I37" i="33"/>
  <c r="I36" i="33" s="1"/>
  <c r="I31" i="33"/>
  <c r="I29" i="33"/>
  <c r="I27" i="33"/>
  <c r="I24" i="33"/>
  <c r="I22" i="33"/>
  <c r="I18" i="33"/>
  <c r="I16" i="33"/>
  <c r="I8" i="33"/>
  <c r="D12" i="13"/>
  <c r="D34" i="13"/>
  <c r="D32" i="13"/>
  <c r="D28" i="13"/>
  <c r="D23" i="13"/>
  <c r="D21" i="13"/>
  <c r="D19" i="13"/>
  <c r="D17" i="13"/>
  <c r="E34" i="13"/>
  <c r="E32" i="13"/>
  <c r="E28" i="13"/>
  <c r="E23" i="13"/>
  <c r="E21" i="13"/>
  <c r="E19" i="13"/>
  <c r="E17" i="13"/>
  <c r="E12" i="13"/>
  <c r="D32" i="45"/>
  <c r="D30" i="45"/>
  <c r="D27" i="45"/>
  <c r="D21" i="45"/>
  <c r="D18" i="45"/>
  <c r="D16" i="45"/>
  <c r="D8" i="45" s="1"/>
  <c r="D11" i="45"/>
  <c r="D9" i="45"/>
  <c r="E32" i="45"/>
  <c r="E30" i="45"/>
  <c r="E27" i="45"/>
  <c r="E21" i="45"/>
  <c r="E18" i="45"/>
  <c r="E16" i="45"/>
  <c r="E11" i="45"/>
  <c r="E8" i="45" s="1"/>
  <c r="E9" i="45"/>
  <c r="F31" i="94" l="1"/>
  <c r="F20" i="94"/>
  <c r="C46" i="93"/>
  <c r="C45" i="93" s="1"/>
  <c r="F46" i="93"/>
  <c r="F45" i="93" s="1"/>
  <c r="E46" i="93"/>
  <c r="E45" i="93" s="1"/>
  <c r="E17" i="93"/>
  <c r="I48" i="33"/>
  <c r="E36" i="13"/>
  <c r="D36" i="13"/>
  <c r="E29" i="45"/>
  <c r="E25" i="45" s="1"/>
  <c r="D29" i="45"/>
  <c r="F56" i="94"/>
  <c r="F55" i="94" s="1"/>
  <c r="F52" i="94"/>
  <c r="F51" i="94" s="1"/>
  <c r="D38" i="94"/>
  <c r="F39" i="94"/>
  <c r="F38" i="94" s="1"/>
  <c r="F30" i="94"/>
  <c r="F29" i="94" s="1"/>
  <c r="F17" i="94"/>
  <c r="D40" i="94"/>
  <c r="D57" i="94" s="1"/>
  <c r="H40" i="94"/>
  <c r="H57" i="94" s="1"/>
  <c r="E64" i="94"/>
  <c r="F40" i="94"/>
  <c r="E55" i="93"/>
  <c r="E27" i="93"/>
  <c r="G13" i="93"/>
  <c r="G69" i="93" s="1"/>
  <c r="E65" i="93"/>
  <c r="E64" i="93" s="1"/>
  <c r="D13" i="93"/>
  <c r="E36" i="93"/>
  <c r="D51" i="93"/>
  <c r="D46" i="93" s="1"/>
  <c r="D45" i="93" s="1"/>
  <c r="F13" i="93"/>
  <c r="G40" i="94"/>
  <c r="G57" i="94" s="1"/>
  <c r="D64" i="94"/>
  <c r="H64" i="94"/>
  <c r="F64" i="94"/>
  <c r="E17" i="94"/>
  <c r="G64" i="94"/>
  <c r="E40" i="93"/>
  <c r="D25" i="45"/>
  <c r="D36" i="45" s="1"/>
  <c r="K31" i="33"/>
  <c r="J31" i="33"/>
  <c r="K18" i="33"/>
  <c r="J18" i="33"/>
  <c r="G27" i="33"/>
  <c r="G18" i="33"/>
  <c r="K37" i="33"/>
  <c r="K36" i="33" s="1"/>
  <c r="J37" i="33"/>
  <c r="J36" i="33" s="1"/>
  <c r="G37" i="33"/>
  <c r="G36" i="33" s="1"/>
  <c r="G31" i="33"/>
  <c r="K22" i="33"/>
  <c r="J22" i="33"/>
  <c r="G22" i="33"/>
  <c r="F69" i="93" l="1"/>
  <c r="D69" i="93"/>
  <c r="E36" i="45"/>
  <c r="E13" i="93"/>
  <c r="E69" i="93" s="1"/>
  <c r="H65" i="94"/>
  <c r="D65" i="94"/>
  <c r="E57" i="94"/>
  <c r="E65" i="94" s="1"/>
  <c r="F57" i="94"/>
  <c r="F65" i="94" s="1"/>
  <c r="G65" i="94"/>
  <c r="G28" i="13"/>
  <c r="F28" i="13"/>
  <c r="C28" i="13"/>
  <c r="C23" i="13"/>
  <c r="G12" i="13"/>
  <c r="F12" i="13"/>
  <c r="C16" i="45" l="1"/>
  <c r="C11" i="45"/>
  <c r="K29" i="33"/>
  <c r="J29" i="33"/>
  <c r="G29" i="33"/>
  <c r="K24" i="33"/>
  <c r="J24" i="33"/>
  <c r="G24" i="33"/>
  <c r="G21" i="13"/>
  <c r="F21" i="13"/>
  <c r="C21" i="13"/>
  <c r="G17" i="13"/>
  <c r="F17" i="13"/>
  <c r="C17" i="13"/>
  <c r="C19" i="13"/>
  <c r="F19" i="13"/>
  <c r="G19" i="13"/>
  <c r="G32" i="45"/>
  <c r="F32" i="45"/>
  <c r="C32" i="45"/>
  <c r="G30" i="45"/>
  <c r="F30" i="45"/>
  <c r="C30" i="45"/>
  <c r="G18" i="45"/>
  <c r="F18" i="45"/>
  <c r="C18" i="45"/>
  <c r="C9" i="45"/>
  <c r="C21" i="45"/>
  <c r="G23" i="13"/>
  <c r="F23" i="13"/>
  <c r="G27" i="45"/>
  <c r="F27" i="45"/>
  <c r="C27" i="45"/>
  <c r="G9" i="45"/>
  <c r="G21" i="45"/>
  <c r="F9" i="45"/>
  <c r="F21" i="45"/>
  <c r="K46" i="33"/>
  <c r="K44" i="33"/>
  <c r="K42" i="33" s="1"/>
  <c r="K41" i="33" s="1"/>
  <c r="K8" i="33"/>
  <c r="J46" i="33"/>
  <c r="J8" i="33"/>
  <c r="G46" i="33"/>
  <c r="G44" i="33"/>
  <c r="G42" i="33" s="1"/>
  <c r="G41" i="33" s="1"/>
  <c r="G8" i="33"/>
  <c r="J44" i="33"/>
  <c r="J42" i="33" s="1"/>
  <c r="J41" i="33" s="1"/>
  <c r="K16" i="33"/>
  <c r="J16" i="33"/>
  <c r="G16" i="33"/>
  <c r="G32" i="13"/>
  <c r="G34" i="13"/>
  <c r="F32" i="13"/>
  <c r="F34" i="13"/>
  <c r="C32" i="13"/>
  <c r="C34" i="13"/>
  <c r="G48" i="33" l="1"/>
  <c r="K48" i="33"/>
  <c r="G36" i="13"/>
  <c r="F36" i="13"/>
  <c r="F29" i="45"/>
  <c r="G29" i="45"/>
  <c r="C29" i="45"/>
  <c r="C25" i="45" s="1"/>
  <c r="C36" i="45" s="1"/>
</calcChain>
</file>

<file path=xl/sharedStrings.xml><?xml version="1.0" encoding="utf-8"?>
<sst xmlns="http://schemas.openxmlformats.org/spreadsheetml/2006/main" count="655" uniqueCount="310">
  <si>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</si>
  <si>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</si>
  <si>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</si>
  <si>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</si>
  <si>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</si>
  <si>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</si>
  <si>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</si>
  <si>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Центральный аппарат</t>
  </si>
  <si>
    <t>Председатель представительного органа муниципального образования</t>
  </si>
  <si>
    <t>Другие 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</si>
  <si>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</si>
  <si>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0102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</si>
  <si>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</si>
  <si>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0300</t>
  </si>
  <si>
    <t>Физическая культура и спорт</t>
  </si>
  <si>
    <t>0800</t>
  </si>
  <si>
    <t>Культура</t>
  </si>
  <si>
    <t>0801</t>
  </si>
  <si>
    <t>Дотации бюджетам субъектов Российской Федерации и муниципальных образований</t>
  </si>
  <si>
    <t>Иные межбюджетные трансферты</t>
  </si>
  <si>
    <t>1400</t>
  </si>
  <si>
    <t>Прочие межбюджетные трансферты общего характера</t>
  </si>
  <si>
    <t>1403</t>
  </si>
  <si>
    <t>Жилищно - коммунальное хозяйство</t>
  </si>
  <si>
    <t>2  00  00000  00  0000  000</t>
  </si>
  <si>
    <t>БЕЗВОЗМЕЗДНЫЕ ПОСТУПЛЕНИЯ</t>
  </si>
  <si>
    <t>2  02  00000  00  0000  000</t>
  </si>
  <si>
    <t>Безвозмездные поступления от других бюджетов бюджетной системы Российской Федерации</t>
  </si>
  <si>
    <t>1 11 05013  10 0000 120</t>
  </si>
  <si>
    <t>Код бюджетной классификации Российской Федерации</t>
  </si>
  <si>
    <t>Наименование доходов</t>
  </si>
  <si>
    <t>1</t>
  </si>
  <si>
    <t>1 00  00000  00  0000  000</t>
  </si>
  <si>
    <t>НАЛОГОВЫЕ И НЕНАЛОГОВЫЕ ДОХОДЫ</t>
  </si>
  <si>
    <t>1 01  00000  00  0000  000</t>
  </si>
  <si>
    <t>НАЛОГ НА ПРИБЫЛЬ, ДОХОДЫ</t>
  </si>
  <si>
    <t>Налог на доходы физических лиц</t>
  </si>
  <si>
    <t>Жилищно-коммунальное хозяйство</t>
  </si>
  <si>
    <t>0310</t>
  </si>
  <si>
    <t>0503</t>
  </si>
  <si>
    <t>Уличное освещение</t>
  </si>
  <si>
    <t>Безвозмездные перечисления бюджетам</t>
  </si>
  <si>
    <t>Функционирование высшего должностного лица  органа местного самоуправления</t>
  </si>
  <si>
    <t xml:space="preserve">Руководство и управление в сфере установленных функций органов  местного самоуправления </t>
  </si>
  <si>
    <t>Высшее должностное лицо органа местного самоуправления</t>
  </si>
  <si>
    <t>Резервный фонд</t>
  </si>
  <si>
    <t>Резервные фонды органов местного самоуправления</t>
  </si>
  <si>
    <t>Обеспечение пожарной безопасности</t>
  </si>
  <si>
    <t>Физкультура и спорт</t>
  </si>
  <si>
    <t>0200</t>
  </si>
  <si>
    <t>тыс.руб.</t>
  </si>
  <si>
    <t>Наименование</t>
  </si>
  <si>
    <t>(тыс. руб.)</t>
  </si>
  <si>
    <t>Плановый период</t>
  </si>
  <si>
    <t>012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</si>
  <si>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</si>
  <si>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1 13 01995 10 0000 130</t>
  </si>
  <si>
    <t>Прочие доходы от оказания платных услуг (работ) получателями средств бюджетов поселений</t>
  </si>
  <si>
    <t>0500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</si>
  <si>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</si>
  <si>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Культура,  кинематография</t>
  </si>
  <si>
    <t>Культура,   кинематография</t>
  </si>
  <si>
    <t>Физическая культура</t>
  </si>
  <si>
    <t>1  08  00000  00  0000  000</t>
  </si>
  <si>
    <t>ГОСУДАРСТВЕННАЯ ПОШЛИНА, СБОРЫ</t>
  </si>
  <si>
    <t>1  11  00000  00  0000  000</t>
  </si>
  <si>
    <t>ДОХОДЫ ОТ ИСПОЛЬЗОВАНИЯ ИМУЩЕСТВА, НАХОДЯЩЕГОСЯ В ГОСУДАРСТВЕННОЙ И МУНИЦИПАЛЬНОЙ СОБСТВЕННОСТИ</t>
  </si>
  <si>
    <t>1  12  00000  00  0000  000</t>
  </si>
  <si>
    <t>ПЛАТЕЖИ ПРИ ПОЛЬЗОВАНИИ ПРИРОДНЫМИ РЕСУРСАМИ</t>
  </si>
  <si>
    <t>1  12  01000  01  0000  120</t>
  </si>
  <si>
    <t>Плата за негативное воздействие на окружающую среду</t>
  </si>
  <si>
    <t>ВСЕГО ДОХОДОВ</t>
  </si>
  <si>
    <t>1100</t>
  </si>
  <si>
    <t>1101</t>
  </si>
  <si>
    <t>Всего</t>
  </si>
  <si>
    <t>СВОД  РАСХОДОВ</t>
  </si>
  <si>
    <t>по разделам, подразделам  государственной  функциональной классификации расходов Российской Федерации</t>
  </si>
  <si>
    <t>Коды бюджетной классификации (разделы, подразделы)</t>
  </si>
  <si>
    <t xml:space="preserve">Наименование </t>
  </si>
  <si>
    <t>Национальная безопасность и правоохранительная деятельность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</si>
  <si>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</si>
  <si>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</si>
  <si>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Всего расходов по бюджету</t>
  </si>
  <si>
    <t>0111</t>
  </si>
  <si>
    <t>Резервные фонды</t>
  </si>
  <si>
    <t>Код главы</t>
  </si>
  <si>
    <t>Рз</t>
  </si>
  <si>
    <t>ПР</t>
  </si>
  <si>
    <t>ЦСР</t>
  </si>
  <si>
    <t>ВР</t>
  </si>
  <si>
    <t>Общегосударственные вопросы</t>
  </si>
  <si>
    <t>0100</t>
  </si>
  <si>
    <t>Целевые программы муниципальных образований "Комплексное развитие систем коммунальной инфраструктуры Стойбинского сельсовета Селемджинского района 2011-2020гг."</t>
  </si>
  <si>
    <t>0505</t>
  </si>
  <si>
    <t>1 01  02010  01  0000  110</t>
  </si>
  <si>
    <t>1 06 00000 00 0000 000</t>
  </si>
  <si>
    <t>НАЛОГ НА ИМУЩЕСТВО</t>
  </si>
  <si>
    <t>1 06 06000 00 0000 000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</si>
  <si>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</si>
  <si>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</si>
  <si>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1 08 04020 01 0000 110</t>
  </si>
  <si>
    <t>Доходы, получаемые в виде арендной платы  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</si>
  <si>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1 11 05035  10  0000 120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</si>
  <si>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</si>
  <si>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1  13  00000  00  0000  000</t>
  </si>
  <si>
    <t>ДОХОДЫ ОТ ОКАЗАНИЯ ПЛАТНЫХ УСЛУГ И КОМПЕНСАЦИИ ЗАТРАТ ГОСУДАРСТВА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</si>
  <si>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</si>
  <si>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</si>
  <si>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</si>
  <si>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Энергосбережение</t>
  </si>
  <si>
    <t>Благоустройство</t>
  </si>
  <si>
    <t>Модернизация ЖКХ</t>
  </si>
  <si>
    <t>Культура (ДК)</t>
  </si>
  <si>
    <t>Фонд оплаты труда казенных учреждений и взносы по обязательному социальному страхованию</t>
  </si>
  <si>
    <t>Субвенции бюджетам субъектов Российской Федерации и муниципальных образований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</si>
  <si>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</si>
  <si>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</si>
  <si>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1 06 01030 10 0000 110</t>
  </si>
  <si>
    <t>Исполнитель</t>
  </si>
  <si>
    <t>телефон 8(41646)148</t>
  </si>
  <si>
    <t xml:space="preserve">2019 год       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</si>
  <si>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</si>
  <si>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88 8 00 800100</t>
  </si>
  <si>
    <t>100</t>
  </si>
  <si>
    <t>Закупка товаров, работ, услуг для государственных (муниципальных) нужд</t>
  </si>
  <si>
    <t>200</t>
  </si>
  <si>
    <t>300</t>
  </si>
  <si>
    <t>Иные бюджетные ассигнования</t>
  </si>
  <si>
    <t>800</t>
  </si>
  <si>
    <t>88 8 00 80040</t>
  </si>
  <si>
    <t>88 8 00 80030</t>
  </si>
  <si>
    <t>Государственная регистрация актов гражданского состояния</t>
  </si>
  <si>
    <t>10 6 02 59300</t>
  </si>
  <si>
    <t>88 8 00 51180</t>
  </si>
  <si>
    <t>Долгосрочная целевая программа " Пожарная безопасность и защита населения на территории Стойбинского сельсовета 2016-2020гг"</t>
  </si>
  <si>
    <t>20 1 01 10130</t>
  </si>
  <si>
    <t>Дорожное хозяйство</t>
  </si>
  <si>
    <t>Подпрограмма "Дорожное хозяйство Стойбинского поселения на 2016-2020гг"</t>
  </si>
  <si>
    <t>30 2 01 10160</t>
  </si>
  <si>
    <t>Целевые программы муниципальных образований "Муниципальная целевая программа по Благоустройству с.Стойба на 2016-2020гг."</t>
  </si>
  <si>
    <t>30 1 01 10150</t>
  </si>
  <si>
    <t xml:space="preserve">Целевые программы  муниципальных образований " Муниципальная целевая программа по Энергосбережению с.Стойба на 2016-2020гг." </t>
  </si>
  <si>
    <t>40 3 01 10190</t>
  </si>
  <si>
    <t xml:space="preserve">Целевые программы  муниципальных образований " Муниципальная целевая программа по Уличному освещению с.Стойба на 2011-2020гг." </t>
  </si>
  <si>
    <t>40 4 01 10210</t>
  </si>
  <si>
    <t>40 2 01 10180</t>
  </si>
  <si>
    <t>88 8 00 80080</t>
  </si>
  <si>
    <t>Мероприятия в области спорта, физической культуры, туризма</t>
  </si>
  <si>
    <t>88 8 00 80090</t>
  </si>
  <si>
    <t>88 8 00 80100</t>
  </si>
  <si>
    <t>500</t>
  </si>
  <si>
    <t>88 8 00 80010</t>
  </si>
  <si>
    <t>88 8 00 80020</t>
  </si>
  <si>
    <t>1001</t>
  </si>
  <si>
    <t>Изменения</t>
  </si>
  <si>
    <t>(тыс.руб.)</t>
  </si>
  <si>
    <t>плановый период</t>
  </si>
  <si>
    <t>2019 год</t>
  </si>
  <si>
    <t>2</t>
  </si>
  <si>
    <t>3</t>
  </si>
  <si>
    <t>0104</t>
  </si>
  <si>
    <t xml:space="preserve">Распределение бюджетных ассигнований </t>
  </si>
  <si>
    <t>по разделам, подразделам, целевым статьям (государственным (муниципальным) программам и непрограммным направлениям деятельности), видам расходов классификации расходов</t>
  </si>
  <si>
    <t>Код бюджетной классификации (раздел, подраздел, целевая статья, вид расходов)</t>
  </si>
  <si>
    <t>0100 88 8 00 80000</t>
  </si>
  <si>
    <t>0102 88 8 00 80010</t>
  </si>
  <si>
    <t>Глава муниципального образования</t>
  </si>
  <si>
    <t>0102 88 8 00 80010 121</t>
  </si>
  <si>
    <t>Фонд оплаты труда</t>
  </si>
  <si>
    <t>0102 88 8 00 80010 129</t>
  </si>
  <si>
    <t>Начисления на оплату труда</t>
  </si>
  <si>
    <t>Центральный апперат</t>
  </si>
  <si>
    <t>Иные выплаты персоналу за исключением фонда оплаты труда</t>
  </si>
  <si>
    <t>Прочие закупки товаров, работ, услуг для государственных нужд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</si>
  <si>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</si>
  <si>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</si>
  <si>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</si>
  <si>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Резервные фонды местных администраций</t>
  </si>
  <si>
    <t>Обеспечение деятельности подведомственных учреждений, содержание технических должностей</t>
  </si>
  <si>
    <t>Государственная запись актов гражданского состояния</t>
  </si>
  <si>
    <t>Национальная безобасность и правоохранительная деятельность</t>
  </si>
  <si>
    <t>Национальная экономика (дорожнон хозяйство)</t>
  </si>
  <si>
    <t>Прочие расходы на 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</si>
  <si>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</si>
  <si>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4</t>
  </si>
  <si>
    <t>5</t>
  </si>
  <si>
    <t xml:space="preserve"> </t>
  </si>
  <si>
    <t>Непрограммые направления</t>
  </si>
  <si>
    <t>121</t>
  </si>
  <si>
    <t>Взносы по обязательному соц. страхованию</t>
  </si>
  <si>
    <t>129</t>
  </si>
  <si>
    <t xml:space="preserve">Фонд оплаты труда </t>
  </si>
  <si>
    <t>122</t>
  </si>
  <si>
    <t>244</t>
  </si>
  <si>
    <t>851</t>
  </si>
  <si>
    <t>Уплата прочих налогов, сборов и иных платежей</t>
  </si>
  <si>
    <t>852</t>
  </si>
  <si>
    <t>853</t>
  </si>
  <si>
    <t>Резервные средства</t>
  </si>
  <si>
    <t>111</t>
  </si>
  <si>
    <t>112</t>
  </si>
  <si>
    <t>119</t>
  </si>
  <si>
    <t>Фонд оплаты труда государственных (муниципальных) органов</t>
  </si>
  <si>
    <t>Прочие закупки товаров, работ и услуг для государственных нужд</t>
  </si>
  <si>
    <t>Программые направления</t>
  </si>
  <si>
    <t>Целевые программы муниципальных образований</t>
  </si>
  <si>
    <t>Стойбинского сельсовета Селемджинского района Амурской области</t>
  </si>
  <si>
    <t xml:space="preserve">0104 88 8 00 80020 121 </t>
  </si>
  <si>
    <t>0104 88 8 00 80020 122</t>
  </si>
  <si>
    <t>0104 88 8 00 80020 129</t>
  </si>
  <si>
    <t>0104 88 8 00 80020 244</t>
  </si>
  <si>
    <t>0104 88 8 00 80020 851</t>
  </si>
  <si>
    <t>0104 88 8 00 80020 852</t>
  </si>
  <si>
    <t>0104 88 8 00 80020 853</t>
  </si>
  <si>
    <t>1001 88 8 00 80020 312</t>
  </si>
  <si>
    <t>0111 88 8 00 80040</t>
  </si>
  <si>
    <t>0111 88 8 00 80040 870</t>
  </si>
  <si>
    <t>0104 88 8 00 80020</t>
  </si>
  <si>
    <t>0100 88 8 00 80030</t>
  </si>
  <si>
    <t>0113 88 8 00 80030 111</t>
  </si>
  <si>
    <t>0113 88 8 00 80030 112</t>
  </si>
  <si>
    <t>0113 88 8 00 80030 119</t>
  </si>
  <si>
    <t>0113 88 8 00 80030 244</t>
  </si>
  <si>
    <t>0113 88 8 00 80030 851</t>
  </si>
  <si>
    <t>0113 88 8 00 80030 853</t>
  </si>
  <si>
    <t>0113 88 8 00 80101</t>
  </si>
  <si>
    <t>0113 88 8 00 80101 244</t>
  </si>
  <si>
    <t>0200 88 8 00 80050</t>
  </si>
  <si>
    <t>0203 88 8 00 80050 121</t>
  </si>
  <si>
    <t>0203 88 8 00 80050 129</t>
  </si>
  <si>
    <t>0203 88 8 00 80050 244</t>
  </si>
  <si>
    <t>0300 20 1 01 10130</t>
  </si>
  <si>
    <t xml:space="preserve">0310 20 1 01 10130 </t>
  </si>
  <si>
    <t>0310 20 1 01 10130 244</t>
  </si>
  <si>
    <t>0400 30 2 01 10160</t>
  </si>
  <si>
    <t>0409 30 2 01 10160 244</t>
  </si>
  <si>
    <t>0503 40 4 01 10210</t>
  </si>
  <si>
    <t>0503 40 4 01 10210 244</t>
  </si>
  <si>
    <t>0503 40 3 01 10190</t>
  </si>
  <si>
    <t>0503 40 3 01 10190 244</t>
  </si>
  <si>
    <t>0503 30 1 01 10150</t>
  </si>
  <si>
    <t>0503 30 1 01 10150 244</t>
  </si>
  <si>
    <t>0505 40 2 01 10180</t>
  </si>
  <si>
    <t>0505 40 2 01 10180 244</t>
  </si>
  <si>
    <t>0801 88 8 00 80080</t>
  </si>
  <si>
    <t>0801 88 8 00 80080 111</t>
  </si>
  <si>
    <t>0801 88 8 00 80080 112</t>
  </si>
  <si>
    <t>0801 88 8 00 80080 119</t>
  </si>
  <si>
    <t>0801 88 8 00 80080 244</t>
  </si>
  <si>
    <t>0801 88 8 00 80080 851</t>
  </si>
  <si>
    <t>0801 88 8 00 80080 853</t>
  </si>
  <si>
    <t>1101 88 8 00 80090</t>
  </si>
  <si>
    <t>1101 88 8 00 80090 244</t>
  </si>
  <si>
    <t>1403 88 8 00 80100</t>
  </si>
  <si>
    <t>1403 88 8 0080100 540</t>
  </si>
  <si>
    <t>312</t>
  </si>
  <si>
    <t>870</t>
  </si>
  <si>
    <t>88 8 00 80101</t>
  </si>
  <si>
    <t>88 8 00 80050</t>
  </si>
  <si>
    <t>Муниципальная программа Дорожное хозяйство с.Стойба на 2016-2020гг"</t>
  </si>
  <si>
    <t>Итого расходов по непрограммным направлениям</t>
  </si>
  <si>
    <t>Итого расходов по программным направлениям</t>
  </si>
  <si>
    <t>Доходы Стойбинского сельсовета на 2018 год и плановый период 2019 - 2020 годов</t>
  </si>
  <si>
    <t xml:space="preserve"> План до изменений 2018  год                       </t>
  </si>
  <si>
    <t>План с учетом изменений на 2018 год</t>
  </si>
  <si>
    <t xml:space="preserve">План на 2019  год                       </t>
  </si>
  <si>
    <t xml:space="preserve">План на 2020  год                      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</si>
  <si>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</si>
  <si>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</si>
  <si>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</si>
  <si>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</si>
  <si>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2  02  15001  10  0000  151 </t>
  </si>
  <si>
    <t>2  02  15000  00  0000  151</t>
  </si>
  <si>
    <t xml:space="preserve">2  02  35930  10  0000  151 </t>
  </si>
  <si>
    <t xml:space="preserve">2  02  35930  00  0000  151 </t>
  </si>
  <si>
    <t xml:space="preserve">2  02  35000  00  0000  151 </t>
  </si>
  <si>
    <t xml:space="preserve">2  02  35118  10  0000  151 </t>
  </si>
  <si>
    <t xml:space="preserve">2  02  35118  00  0000  151 </t>
  </si>
  <si>
    <t xml:space="preserve">2  02  40000  00  0000  151 </t>
  </si>
  <si>
    <t xml:space="preserve">2  02  49999  10  0000  151 </t>
  </si>
  <si>
    <t>Прочие межбюджетные трансферты, передаваемые бюджетам сельских поселений</t>
  </si>
  <si>
    <t>Глава Стойбинского сельсовета</t>
  </si>
  <si>
    <t>С.В.Варкентин</t>
  </si>
  <si>
    <t>Главный бухгалтер</t>
  </si>
  <si>
    <t>О.О.Кононова</t>
  </si>
  <si>
    <t xml:space="preserve"> бюджета Стойбинского сельсовета на 2018 год и плановый период 2019 - 2020 годов</t>
  </si>
  <si>
    <t xml:space="preserve">План до изменения на 2018 год         </t>
  </si>
  <si>
    <t xml:space="preserve">План с учетом изменения 2018 год         </t>
  </si>
  <si>
    <t xml:space="preserve">2020 год         </t>
  </si>
  <si>
    <t>1000</t>
  </si>
  <si>
    <t>Социальная политика</t>
  </si>
  <si>
    <t>Пенсии муниципальным служащим</t>
  </si>
  <si>
    <t xml:space="preserve"> Ведомственная классификация расходов бюджета Стойбинского сельсовета                                                                                                            на 2018 год и плановый период 2019-2020 годов</t>
  </si>
  <si>
    <t xml:space="preserve">План до изменений 2018 год  </t>
  </si>
  <si>
    <t xml:space="preserve">План с учетом изменений 2018 год  </t>
  </si>
  <si>
    <t xml:space="preserve">2019 год </t>
  </si>
  <si>
    <t xml:space="preserve">2020 год  </t>
  </si>
  <si>
    <t>Пенсионное обеспечение</t>
  </si>
  <si>
    <t>Пенсии, иные социальные доплаты к пенсии муниципальным служащим</t>
  </si>
  <si>
    <t>План 2018</t>
  </si>
  <si>
    <t>2020 год</t>
  </si>
  <si>
    <t>1001 88 8 00 80020</t>
  </si>
  <si>
    <t>0500 00 0 00 00000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</si>
  <si>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Стойбинского сельсовета Селемджинского района Амурской области на 2018 год и плановый период 2019-2020гг</t>
  </si>
  <si>
    <t>План 2018 год</t>
  </si>
  <si>
    <t>Приложение № 1                                                                                                                                       к решению Стойбинского сельского Совета народных депутатов "О внесении изменений в Решение Стойбинского сельского Совета народных депутатов от 28.12.2017 11/44 " О бюджете Стойбинского сельсовета на 2018 год и плановый период 2019 -2020 годов"                                                                                                         от "25" января 2018 года  №1/45</t>
  </si>
  <si>
    <t>Приложение № 2                                                                                                                                      к решению Стойбинского сельского Совета народных депутатов "О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от "25" января 2018 года № 1/45</t>
  </si>
  <si>
    <t>Приложение № 3                                                                                  к решению Стойбинского сельского Совета народных депутатов "О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                                         от "25" января 2018г. №1/45</t>
  </si>
  <si>
    <t>Приложение № 4                                                                            к решению Стойбинского сельского Совета народных депутатов "О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                                         от "25" января 2018г. №1/45</t>
  </si>
  <si>
    <t>Приложение № 5                                                                                 к решению Стойбинского сельского Совета народных депутатов "О внесении изменений в Решение Стойбинского сельского Совета народных депутатов от 28.12.2017 №11/44 "О бюджете Стойбинского сельсовета на 2018 год и плановый период 2019-2020 годов"                                           от "25" января 2018 г. №1/45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</si>
</sst>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0" x14ac:knownFonts="1"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" fillId="0" borderId="0"/>
    <xf numFmtId="0" fontId="38" fillId="0" borderId="0"/>
  </cellStyleXfs>
  <cellXfs count="199">
    <xf numFmtId="0" fontId="0" fillId="0" borderId="0" xfId="0"/>
    <xf numFmtId="0" fontId="2" fillId="0" borderId="0" xfId="0" applyFont="1" applyFill="1"/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 applyProtection="1">
      <alignment horizontal="center" vertical="top"/>
    </xf>
    <xf numFmtId="49" fontId="2" fillId="0" borderId="10" xfId="0" applyNumberFormat="1" applyFont="1" applyFill="1" applyBorder="1" applyAlignment="1" applyProtection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/>
    <xf numFmtId="0" fontId="9" fillId="0" borderId="0" xfId="0" applyFont="1" applyFill="1"/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/>
    <xf numFmtId="0" fontId="4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1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1" fillId="0" borderId="10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10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/>
    </xf>
    <xf numFmtId="0" fontId="2" fillId="0" borderId="10" xfId="0" applyFont="1" applyFill="1" applyBorder="1" applyAlignment="1" applyProtection="1">
      <alignment horizontal="left" vertical="top" wrapText="1"/>
    </xf>
    <xf numFmtId="165" fontId="3" fillId="0" borderId="10" xfId="0" applyNumberFormat="1" applyFont="1" applyFill="1" applyBorder="1" applyAlignment="1" applyProtection="1">
      <alignment horizontal="center" vertical="top" wrapText="1"/>
    </xf>
    <xf numFmtId="165" fontId="2" fillId="0" borderId="1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/>
    <xf numFmtId="165" fontId="2" fillId="24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24" borderId="10" xfId="0" applyFont="1" applyFill="1" applyBorder="1" applyAlignment="1" applyProtection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 applyProtection="1">
      <alignment horizontal="center" vertical="top"/>
    </xf>
    <xf numFmtId="165" fontId="2" fillId="24" borderId="10" xfId="0" applyNumberFormat="1" applyFont="1" applyFill="1" applyBorder="1" applyAlignment="1" applyProtection="1">
      <alignment horizontal="center" vertical="top" wrapText="1"/>
    </xf>
    <xf numFmtId="0" fontId="2" fillId="24" borderId="0" xfId="0" applyFont="1" applyFill="1"/>
    <xf numFmtId="49" fontId="2" fillId="24" borderId="10" xfId="0" applyNumberFormat="1" applyFont="1" applyFill="1" applyBorder="1" applyAlignment="1" applyProtection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165" fontId="2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/>
    </xf>
    <xf numFmtId="49" fontId="3" fillId="24" borderId="10" xfId="0" applyNumberFormat="1" applyFont="1" applyFill="1" applyBorder="1" applyAlignment="1" applyProtection="1">
      <alignment horizontal="center" vertical="top"/>
    </xf>
    <xf numFmtId="165" fontId="3" fillId="24" borderId="10" xfId="0" applyNumberFormat="1" applyFont="1" applyFill="1" applyBorder="1" applyAlignment="1" applyProtection="1">
      <alignment horizontal="center" vertical="top" wrapText="1"/>
    </xf>
    <xf numFmtId="49" fontId="2" fillId="24" borderId="10" xfId="0" applyNumberFormat="1" applyFont="1" applyFill="1" applyBorder="1" applyAlignment="1">
      <alignment wrapText="1"/>
    </xf>
    <xf numFmtId="165" fontId="3" fillId="24" borderId="10" xfId="0" applyNumberFormat="1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wrapText="1"/>
    </xf>
    <xf numFmtId="165" fontId="2" fillId="24" borderId="10" xfId="0" applyNumberFormat="1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center" wrapText="1"/>
    </xf>
    <xf numFmtId="165" fontId="3" fillId="24" borderId="10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vertical="top"/>
    </xf>
    <xf numFmtId="165" fontId="3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vertical="top"/>
    </xf>
    <xf numFmtId="165" fontId="9" fillId="0" borderId="10" xfId="0" applyNumberFormat="1" applyFont="1" applyFill="1" applyBorder="1" applyAlignment="1">
      <alignment horizontal="right" vertical="top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2" fillId="0" borderId="10" xfId="0" applyNumberFormat="1" applyFont="1" applyFill="1" applyBorder="1" applyAlignment="1">
      <alignment vertical="top" wrapText="1"/>
    </xf>
    <xf numFmtId="165" fontId="9" fillId="0" borderId="10" xfId="0" applyNumberFormat="1" applyFont="1" applyFill="1" applyBorder="1" applyAlignment="1">
      <alignment vertical="top"/>
    </xf>
    <xf numFmtId="165" fontId="2" fillId="0" borderId="10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/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/>
    <xf numFmtId="49" fontId="3" fillId="24" borderId="10" xfId="0" applyNumberFormat="1" applyFont="1" applyFill="1" applyBorder="1" applyAlignment="1" applyProtection="1">
      <alignment horizontal="left" vertical="top" wrapText="1"/>
    </xf>
    <xf numFmtId="0" fontId="3" fillId="24" borderId="0" xfId="0" applyFont="1" applyFill="1"/>
    <xf numFmtId="0" fontId="3" fillId="24" borderId="10" xfId="0" applyFont="1" applyFill="1" applyBorder="1" applyAlignment="1">
      <alignment horizontal="left" vertical="top" wrapText="1"/>
    </xf>
    <xf numFmtId="49" fontId="3" fillId="24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 wrapText="1"/>
    </xf>
    <xf numFmtId="49" fontId="2" fillId="0" borderId="10" xfId="0" applyNumberFormat="1" applyFont="1" applyFill="1" applyBorder="1" applyAlignment="1" applyProtection="1">
      <alignment horizontal="center" vertical="top" wrapText="1"/>
    </xf>
    <xf numFmtId="0" fontId="28" fillId="0" borderId="0" xfId="0" applyFont="1" applyFill="1"/>
    <xf numFmtId="165" fontId="2" fillId="0" borderId="10" xfId="0" applyNumberFormat="1" applyFont="1" applyFill="1" applyBorder="1" applyAlignment="1">
      <alignment horizontal="right" vertical="top"/>
    </xf>
    <xf numFmtId="165" fontId="2" fillId="0" borderId="10" xfId="0" applyNumberFormat="1" applyFont="1" applyFill="1" applyBorder="1" applyAlignment="1">
      <alignment vertical="justify"/>
    </xf>
    <xf numFmtId="49" fontId="3" fillId="0" borderId="10" xfId="0" applyNumberFormat="1" applyFont="1" applyFill="1" applyBorder="1" applyAlignment="1">
      <alignment horizontal="left" vertical="top" wrapText="1"/>
    </xf>
    <xf numFmtId="0" fontId="29" fillId="0" borderId="0" xfId="0" applyFont="1"/>
    <xf numFmtId="49" fontId="4" fillId="0" borderId="15" xfId="0" applyNumberFormat="1" applyFont="1" applyFill="1" applyBorder="1" applyAlignment="1">
      <alignment horizontal="center" vertical="top" wrapText="1"/>
    </xf>
    <xf numFmtId="164" fontId="4" fillId="0" borderId="15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0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/>
    </xf>
    <xf numFmtId="0" fontId="0" fillId="0" borderId="0" xfId="0" applyAlignment="1">
      <alignment wrapText="1"/>
    </xf>
    <xf numFmtId="0" fontId="33" fillId="0" borderId="0" xfId="0" applyFont="1"/>
    <xf numFmtId="49" fontId="34" fillId="0" borderId="0" xfId="0" applyNumberFormat="1" applyFont="1" applyAlignment="1">
      <alignment horizontal="left" vertical="justify" wrapText="1"/>
    </xf>
    <xf numFmtId="0" fontId="34" fillId="0" borderId="0" xfId="0" applyFont="1" applyAlignment="1">
      <alignment horizontal="left"/>
    </xf>
    <xf numFmtId="0" fontId="33" fillId="0" borderId="0" xfId="0" applyFont="1" applyAlignment="1">
      <alignment horizontal="center" vertical="justify" wrapText="1"/>
    </xf>
    <xf numFmtId="0" fontId="34" fillId="0" borderId="10" xfId="0" applyFont="1" applyBorder="1"/>
    <xf numFmtId="49" fontId="33" fillId="0" borderId="10" xfId="0" applyNumberFormat="1" applyFont="1" applyBorder="1" applyAlignment="1">
      <alignment horizontal="center" vertical="justify" wrapText="1"/>
    </xf>
    <xf numFmtId="49" fontId="30" fillId="0" borderId="10" xfId="0" applyNumberFormat="1" applyFont="1" applyBorder="1" applyAlignment="1">
      <alignment horizontal="center" vertical="justify" wrapText="1"/>
    </xf>
    <xf numFmtId="2" fontId="30" fillId="0" borderId="10" xfId="0" applyNumberFormat="1" applyFont="1" applyBorder="1"/>
    <xf numFmtId="49" fontId="30" fillId="0" borderId="10" xfId="0" applyNumberFormat="1" applyFont="1" applyBorder="1" applyAlignment="1">
      <alignment horizontal="left" vertical="justify" wrapText="1"/>
    </xf>
    <xf numFmtId="49" fontId="33" fillId="0" borderId="10" xfId="0" applyNumberFormat="1" applyFont="1" applyBorder="1" applyAlignment="1">
      <alignment horizontal="left" vertical="justify" wrapText="1"/>
    </xf>
    <xf numFmtId="2" fontId="33" fillId="0" borderId="10" xfId="0" applyNumberFormat="1" applyFont="1" applyBorder="1"/>
    <xf numFmtId="2" fontId="34" fillId="0" borderId="10" xfId="0" applyNumberFormat="1" applyFont="1" applyBorder="1"/>
    <xf numFmtId="2" fontId="33" fillId="0" borderId="10" xfId="0" applyNumberFormat="1" applyFont="1" applyFill="1" applyBorder="1"/>
    <xf numFmtId="49" fontId="0" fillId="0" borderId="0" xfId="0" applyNumberFormat="1" applyAlignment="1">
      <alignment horizontal="left" vertical="justify" wrapText="1"/>
    </xf>
    <xf numFmtId="49" fontId="33" fillId="0" borderId="10" xfId="0" applyNumberFormat="1" applyFont="1" applyBorder="1" applyAlignment="1">
      <alignment vertical="justify" wrapText="1"/>
    </xf>
    <xf numFmtId="0" fontId="34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2" fillId="0" borderId="0" xfId="42" applyFont="1"/>
    <xf numFmtId="0" fontId="37" fillId="0" borderId="0" xfId="0" applyFont="1"/>
    <xf numFmtId="0" fontId="32" fillId="0" borderId="14" xfId="43" applyFont="1" applyBorder="1" applyAlignment="1">
      <alignment vertical="top" wrapText="1"/>
    </xf>
    <xf numFmtId="49" fontId="30" fillId="0" borderId="10" xfId="0" applyNumberFormat="1" applyFont="1" applyBorder="1" applyAlignment="1">
      <alignment vertical="justify" wrapText="1"/>
    </xf>
    <xf numFmtId="2" fontId="2" fillId="0" borderId="10" xfId="0" applyNumberFormat="1" applyFont="1" applyFill="1" applyBorder="1"/>
    <xf numFmtId="49" fontId="2" fillId="0" borderId="10" xfId="0" applyNumberFormat="1" applyFont="1" applyFill="1" applyBorder="1" applyAlignment="1">
      <alignment vertical="justify" wrapText="1"/>
    </xf>
    <xf numFmtId="2" fontId="3" fillId="0" borderId="10" xfId="0" applyNumberFormat="1" applyFont="1" applyFill="1" applyBorder="1"/>
    <xf numFmtId="49" fontId="3" fillId="0" borderId="10" xfId="0" applyNumberFormat="1" applyFont="1" applyFill="1" applyBorder="1" applyAlignment="1">
      <alignment vertical="justify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3" fillId="0" borderId="10" xfId="42" applyFont="1" applyBorder="1"/>
    <xf numFmtId="0" fontId="2" fillId="0" borderId="10" xfId="42" applyFont="1" applyBorder="1"/>
    <xf numFmtId="2" fontId="3" fillId="0" borderId="10" xfId="42" applyNumberFormat="1" applyFont="1" applyFill="1" applyBorder="1"/>
    <xf numFmtId="49" fontId="31" fillId="0" borderId="0" xfId="0" applyNumberFormat="1" applyFont="1" applyAlignment="1">
      <alignment horizontal="left" vertical="justify"/>
    </xf>
    <xf numFmtId="0" fontId="35" fillId="0" borderId="0" xfId="0" applyFont="1" applyAlignment="1">
      <alignment horizontal="center" vertical="justify" wrapText="1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vertical="center"/>
    </xf>
    <xf numFmtId="0" fontId="34" fillId="0" borderId="13" xfId="0" applyFont="1" applyBorder="1" applyAlignment="1">
      <alignment vertical="center"/>
    </xf>
    <xf numFmtId="49" fontId="30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32" fillId="0" borderId="0" xfId="42" applyFont="1" applyAlignment="1">
      <alignment horizontal="center"/>
    </xf>
    <xf numFmtId="0" fontId="2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49" fontId="30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24" borderId="10" xfId="0" applyFont="1" applyFill="1" applyBorder="1" applyAlignment="1" applyProtection="1">
      <alignment horizontal="left" vertical="center" wrapText="1"/>
    </xf>
    <xf numFmtId="49" fontId="3" fillId="24" borderId="10" xfId="0" applyNumberFormat="1" applyFont="1" applyFill="1" applyBorder="1" applyAlignment="1" applyProtection="1">
      <alignment horizontal="left" vertical="center" wrapText="1"/>
    </xf>
    <xf numFmtId="0" fontId="3" fillId="24" borderId="10" xfId="0" applyFont="1" applyFill="1" applyBorder="1" applyAlignment="1" applyProtection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Font="1" applyFill="1"/>
    <xf numFmtId="49" fontId="3" fillId="0" borderId="10" xfId="0" applyNumberFormat="1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/>
    </xf>
    <xf numFmtId="0" fontId="0" fillId="0" borderId="0" xfId="0" applyFont="1"/>
    <xf numFmtId="49" fontId="2" fillId="0" borderId="10" xfId="0" applyNumberFormat="1" applyFont="1" applyBorder="1" applyAlignment="1">
      <alignment vertical="justify" wrapText="1"/>
    </xf>
    <xf numFmtId="49" fontId="2" fillId="0" borderId="10" xfId="0" applyNumberFormat="1" applyFont="1" applyBorder="1" applyAlignment="1">
      <alignment horizontal="center"/>
    </xf>
    <xf numFmtId="49" fontId="2" fillId="24" borderId="10" xfId="0" applyNumberFormat="1" applyFont="1" applyFill="1" applyBorder="1" applyAlignment="1" applyProtection="1">
      <alignment horizontal="left" vertical="center" wrapText="1"/>
    </xf>
    <xf numFmtId="0" fontId="38" fillId="0" borderId="0" xfId="0" applyFont="1"/>
    <xf numFmtId="0" fontId="2" fillId="0" borderId="0" xfId="0" applyFont="1"/>
    <xf numFmtId="0" fontId="1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 vertical="justify" wrapText="1"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5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justify" wrapText="1"/>
    </xf>
    <xf numFmtId="49" fontId="30" fillId="0" borderId="12" xfId="0" applyNumberFormat="1" applyFont="1" applyBorder="1" applyAlignment="1">
      <alignment horizontal="center" vertical="justify" wrapText="1"/>
    </xf>
    <xf numFmtId="49" fontId="30" fillId="0" borderId="13" xfId="0" applyNumberFormat="1" applyFont="1" applyBorder="1" applyAlignment="1">
      <alignment horizontal="center" vertical="justify" wrapText="1"/>
    </xf>
    <xf numFmtId="0" fontId="39" fillId="0" borderId="0" xfId="43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3" xfId="42"/>
    <cellStyle name="Обычный_расчет источн11 (72)" xfId="43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G44"/>
  <sheetViews>
    <sheetView workbookViewId="0">
      <selection activeCell="E1" sqref="E1:G1"/>
    </sheetView>
  </sheetViews>
  <sheetFormatPr defaultColWidth="9.33203125" defaultRowHeight="11.25" x14ac:dyDescent="0.2"/>
  <cols>
    <col min="1" max="1" width="26.33203125" style="14" customWidth="1"/>
    <col min="2" max="2" width="45.1640625" style="14" customWidth="1"/>
    <col min="3" max="3" width="13.1640625" style="14" customWidth="1"/>
    <col min="4" max="4" width="13.33203125" style="14" customWidth="1"/>
    <col min="5" max="5" width="14" style="14" customWidth="1"/>
    <col min="6" max="6" width="11.83203125" style="14" customWidth="1"/>
    <col min="7" max="7" width="12.33203125" style="14" customWidth="1"/>
    <col min="8" max="16384" width="9.33203125" style="14"/>
  </cols>
  <sheetData>
    <row r="1" spans="1:7" ht="139.5" customHeight="1" x14ac:dyDescent="0.2">
      <c r="E1" s="165" t="s">
        <v>305</v>
      </c>
      <c r="F1" s="166"/>
      <c r="G1" s="166"/>
    </row>
    <row r="3" spans="1:7" ht="32.25" customHeight="1" x14ac:dyDescent="0.3">
      <c r="A3" s="168" t="s">
        <v>262</v>
      </c>
      <c r="B3" s="168"/>
      <c r="C3" s="168"/>
      <c r="D3" s="168"/>
      <c r="E3" s="168"/>
      <c r="F3" s="168"/>
      <c r="G3" s="168"/>
    </row>
    <row r="4" spans="1:7" ht="24" customHeight="1" x14ac:dyDescent="0.2">
      <c r="A4" s="167"/>
      <c r="B4" s="167"/>
      <c r="C4" s="167"/>
      <c r="D4" s="97"/>
      <c r="E4" s="97"/>
      <c r="G4" s="47" t="s">
        <v>52</v>
      </c>
    </row>
    <row r="5" spans="1:7" ht="24" customHeight="1" x14ac:dyDescent="0.2">
      <c r="A5" s="172" t="s">
        <v>29</v>
      </c>
      <c r="B5" s="171" t="s">
        <v>30</v>
      </c>
      <c r="C5" s="169" t="s">
        <v>263</v>
      </c>
      <c r="D5" s="169" t="s">
        <v>154</v>
      </c>
      <c r="E5" s="169" t="s">
        <v>264</v>
      </c>
      <c r="F5" s="170" t="s">
        <v>53</v>
      </c>
      <c r="G5" s="170"/>
    </row>
    <row r="6" spans="1:7" ht="25.5" x14ac:dyDescent="0.2">
      <c r="A6" s="172"/>
      <c r="B6" s="171"/>
      <c r="C6" s="169"/>
      <c r="D6" s="169"/>
      <c r="E6" s="169"/>
      <c r="F6" s="2" t="s">
        <v>265</v>
      </c>
      <c r="G6" s="2" t="s">
        <v>266</v>
      </c>
    </row>
    <row r="7" spans="1:7" ht="12.75" x14ac:dyDescent="0.2">
      <c r="A7" s="15" t="s">
        <v>31</v>
      </c>
      <c r="B7" s="16">
        <v>2</v>
      </c>
      <c r="C7" s="17">
        <v>3</v>
      </c>
      <c r="D7" s="103">
        <v>4</v>
      </c>
      <c r="E7" s="103">
        <v>5</v>
      </c>
      <c r="F7" s="17">
        <v>6</v>
      </c>
      <c r="G7" s="17">
        <v>7</v>
      </c>
    </row>
    <row r="8" spans="1:7" ht="30.75" customHeight="1" x14ac:dyDescent="0.2">
      <c r="A8" s="18" t="s">
        <v>32</v>
      </c>
      <c r="B8" s="79" t="s">
        <v>33</v>
      </c>
      <c r="C8" s="69">
        <f>C9+C11+C16+C18+C21+C23+C13</f>
        <v>6563</v>
      </c>
      <c r="D8" s="69">
        <f>D9+D11+D16+D18+D21+D23+D13</f>
        <v>0</v>
      </c>
      <c r="E8" s="69">
        <f>E9+E11+E16+E18+E21+E23+E13</f>
        <v>6563</v>
      </c>
      <c r="F8" s="69">
        <f>F9+F11+F16+F18+F21+F23+F13</f>
        <v>7040</v>
      </c>
      <c r="G8" s="69">
        <f t="shared" ref="G8" si="0">G9+G11+G16+G18+G21+G23+G13</f>
        <v>7553</v>
      </c>
    </row>
    <row r="9" spans="1:7" ht="12.75" x14ac:dyDescent="0.2">
      <c r="A9" s="19" t="s">
        <v>34</v>
      </c>
      <c r="B9" s="79" t="s">
        <v>35</v>
      </c>
      <c r="C9" s="69">
        <f>C10</f>
        <v>6517</v>
      </c>
      <c r="D9" s="69">
        <f>D10</f>
        <v>0</v>
      </c>
      <c r="E9" s="69">
        <f>E10</f>
        <v>6517</v>
      </c>
      <c r="F9" s="69">
        <f>F10</f>
        <v>6993</v>
      </c>
      <c r="G9" s="70">
        <f>G10</f>
        <v>7503</v>
      </c>
    </row>
    <row r="10" spans="1:7" ht="17.25" customHeight="1" x14ac:dyDescent="0.2">
      <c r="A10" s="19" t="s">
        <v>94</v>
      </c>
      <c r="B10" s="10" t="s">
        <v>36</v>
      </c>
      <c r="C10" s="71">
        <v>6517</v>
      </c>
      <c r="D10" s="71">
        <v>0</v>
      </c>
      <c r="E10" s="71">
        <v>6517</v>
      </c>
      <c r="F10" s="89">
        <v>6993</v>
      </c>
      <c r="G10" s="88">
        <v>7503</v>
      </c>
    </row>
    <row r="11" spans="1:7" ht="12.75" x14ac:dyDescent="0.2">
      <c r="A11" s="18" t="s">
        <v>95</v>
      </c>
      <c r="B11" s="79" t="s">
        <v>96</v>
      </c>
      <c r="C11" s="73">
        <f>C12</f>
        <v>8</v>
      </c>
      <c r="D11" s="73">
        <f>D12</f>
        <v>0</v>
      </c>
      <c r="E11" s="73">
        <f>E12</f>
        <v>8</v>
      </c>
      <c r="F11" s="73">
        <v>9</v>
      </c>
      <c r="G11" s="74">
        <v>11</v>
      </c>
    </row>
    <row r="12" spans="1:7" ht="54.6" customHeight="1" x14ac:dyDescent="0.2">
      <c r="A12" s="19" t="s">
        <v>117</v>
      </c>
      <c r="B12" s="10" t="s">
        <v>99</v>
      </c>
      <c r="C12" s="75">
        <v>8</v>
      </c>
      <c r="D12" s="75">
        <v>0</v>
      </c>
      <c r="E12" s="75">
        <v>8</v>
      </c>
      <c r="F12" s="71">
        <v>9</v>
      </c>
      <c r="G12" s="88">
        <v>11</v>
      </c>
    </row>
    <row r="13" spans="1:7" s="87" customFormat="1" ht="43.5" customHeight="1" x14ac:dyDescent="0.15">
      <c r="A13" s="18" t="s">
        <v>97</v>
      </c>
      <c r="B13" s="79" t="s">
        <v>98</v>
      </c>
      <c r="C13" s="73">
        <f>C14+C15</f>
        <v>18</v>
      </c>
      <c r="D13" s="73">
        <f t="shared" ref="D13:G13" si="1">D14+D15</f>
        <v>0</v>
      </c>
      <c r="E13" s="73">
        <f t="shared" si="1"/>
        <v>18</v>
      </c>
      <c r="F13" s="73">
        <f t="shared" si="1"/>
        <v>18</v>
      </c>
      <c r="G13" s="73">
        <f t="shared" si="1"/>
        <v>19</v>
      </c>
    </row>
    <row r="14" spans="1:7" ht="57.75" customHeight="1" x14ac:dyDescent="0.2">
      <c r="A14" s="19" t="s">
        <v>267</v>
      </c>
      <c r="B14" s="10" t="s">
        <v>268</v>
      </c>
      <c r="C14" s="75">
        <v>9</v>
      </c>
      <c r="D14" s="75">
        <v>0</v>
      </c>
      <c r="E14" s="75">
        <v>9</v>
      </c>
      <c r="F14" s="71">
        <v>9</v>
      </c>
      <c r="G14" s="88">
        <v>9.5</v>
      </c>
    </row>
    <row r="15" spans="1:7" ht="69" customHeight="1" x14ac:dyDescent="0.2">
      <c r="A15" s="19" t="s">
        <v>269</v>
      </c>
      <c r="B15" s="10" t="s">
        <v>270</v>
      </c>
      <c r="C15" s="75">
        <v>9</v>
      </c>
      <c r="D15" s="75">
        <v>0</v>
      </c>
      <c r="E15" s="75">
        <v>9</v>
      </c>
      <c r="F15" s="71">
        <v>9</v>
      </c>
      <c r="G15" s="88">
        <v>9.5</v>
      </c>
    </row>
    <row r="16" spans="1:7" ht="29.25" customHeight="1" x14ac:dyDescent="0.2">
      <c r="A16" s="18" t="s">
        <v>63</v>
      </c>
      <c r="B16" s="79" t="s">
        <v>64</v>
      </c>
      <c r="C16" s="74">
        <f>C17</f>
        <v>20</v>
      </c>
      <c r="D16" s="74">
        <f>D17</f>
        <v>0</v>
      </c>
      <c r="E16" s="74">
        <f>E17</f>
        <v>20</v>
      </c>
      <c r="F16" s="74">
        <f t="shared" ref="F16:G16" si="2">F17</f>
        <v>20</v>
      </c>
      <c r="G16" s="74">
        <f t="shared" si="2"/>
        <v>20</v>
      </c>
    </row>
    <row r="17" spans="1:7" ht="105" customHeight="1" x14ac:dyDescent="0.2">
      <c r="A17" s="19" t="s">
        <v>100</v>
      </c>
      <c r="B17" s="10" t="s">
        <v>55</v>
      </c>
      <c r="C17" s="77">
        <v>20</v>
      </c>
      <c r="D17" s="77">
        <v>0</v>
      </c>
      <c r="E17" s="77">
        <v>20</v>
      </c>
      <c r="F17" s="88">
        <v>20</v>
      </c>
      <c r="G17" s="88">
        <v>20</v>
      </c>
    </row>
    <row r="18" spans="1:7" ht="78.75" customHeight="1" x14ac:dyDescent="0.2">
      <c r="A18" s="18" t="s">
        <v>65</v>
      </c>
      <c r="B18" s="79" t="s">
        <v>66</v>
      </c>
      <c r="C18" s="74">
        <f>C19+C20</f>
        <v>0</v>
      </c>
      <c r="D18" s="74">
        <f>D19+D20</f>
        <v>0</v>
      </c>
      <c r="E18" s="74">
        <f>E19+E20</f>
        <v>0</v>
      </c>
      <c r="F18" s="74">
        <f>F19+F20</f>
        <v>0</v>
      </c>
      <c r="G18" s="74">
        <f>G19+G20</f>
        <v>0</v>
      </c>
    </row>
    <row r="19" spans="1:7" ht="110.25" customHeight="1" x14ac:dyDescent="0.2">
      <c r="A19" s="19" t="s">
        <v>28</v>
      </c>
      <c r="B19" s="10" t="s">
        <v>101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</row>
    <row r="20" spans="1:7" ht="90" customHeight="1" x14ac:dyDescent="0.2">
      <c r="A20" s="19" t="s">
        <v>102</v>
      </c>
      <c r="B20" s="10" t="s">
        <v>103</v>
      </c>
      <c r="C20" s="77">
        <v>0</v>
      </c>
      <c r="D20" s="77">
        <v>0</v>
      </c>
      <c r="E20" s="77">
        <v>0</v>
      </c>
      <c r="F20" s="71">
        <v>0</v>
      </c>
      <c r="G20" s="88">
        <v>0</v>
      </c>
    </row>
    <row r="21" spans="1:7" ht="34.5" customHeight="1" x14ac:dyDescent="0.2">
      <c r="A21" s="18" t="s">
        <v>67</v>
      </c>
      <c r="B21" s="79" t="s">
        <v>68</v>
      </c>
      <c r="C21" s="73">
        <f>C22</f>
        <v>0</v>
      </c>
      <c r="D21" s="73">
        <f>D22</f>
        <v>0</v>
      </c>
      <c r="E21" s="73">
        <f>E22</f>
        <v>0</v>
      </c>
      <c r="F21" s="73">
        <f>F22</f>
        <v>0</v>
      </c>
      <c r="G21" s="74">
        <f>G22</f>
        <v>0</v>
      </c>
    </row>
    <row r="22" spans="1:7" ht="33.75" customHeight="1" x14ac:dyDescent="0.2">
      <c r="A22" s="19" t="s">
        <v>69</v>
      </c>
      <c r="B22" s="10" t="s">
        <v>70</v>
      </c>
      <c r="C22" s="75">
        <v>0</v>
      </c>
      <c r="D22" s="75">
        <v>0</v>
      </c>
      <c r="E22" s="75">
        <v>0</v>
      </c>
      <c r="F22" s="76">
        <v>0</v>
      </c>
      <c r="G22" s="72">
        <v>0</v>
      </c>
    </row>
    <row r="23" spans="1:7" ht="51.75" customHeight="1" x14ac:dyDescent="0.2">
      <c r="A23" s="18" t="s">
        <v>104</v>
      </c>
      <c r="B23" s="79" t="s">
        <v>105</v>
      </c>
      <c r="C23" s="74">
        <f>C24</f>
        <v>0</v>
      </c>
      <c r="D23" s="74">
        <f t="shared" ref="D23:G23" si="3">D24</f>
        <v>0</v>
      </c>
      <c r="E23" s="74">
        <f t="shared" si="3"/>
        <v>0</v>
      </c>
      <c r="F23" s="74">
        <f t="shared" si="3"/>
        <v>0</v>
      </c>
      <c r="G23" s="74">
        <f t="shared" si="3"/>
        <v>0</v>
      </c>
    </row>
    <row r="24" spans="1:7" ht="53.45" customHeight="1" x14ac:dyDescent="0.2">
      <c r="A24" s="19" t="s">
        <v>56</v>
      </c>
      <c r="B24" s="10" t="s">
        <v>57</v>
      </c>
      <c r="C24" s="75">
        <v>0</v>
      </c>
      <c r="D24" s="75">
        <v>0</v>
      </c>
      <c r="E24" s="75">
        <v>0</v>
      </c>
      <c r="F24" s="71">
        <v>0</v>
      </c>
      <c r="G24" s="88">
        <v>0</v>
      </c>
    </row>
    <row r="25" spans="1:7" ht="17.25" customHeight="1" x14ac:dyDescent="0.2">
      <c r="A25" s="18" t="s">
        <v>24</v>
      </c>
      <c r="B25" s="79" t="s">
        <v>25</v>
      </c>
      <c r="C25" s="69">
        <f t="shared" ref="C25:G25" si="4">C26</f>
        <v>114.5</v>
      </c>
      <c r="D25" s="69">
        <f t="shared" si="4"/>
        <v>370.6</v>
      </c>
      <c r="E25" s="69">
        <f t="shared" si="4"/>
        <v>485.1</v>
      </c>
      <c r="F25" s="69">
        <f t="shared" si="4"/>
        <v>116.7</v>
      </c>
      <c r="G25" s="69">
        <f t="shared" si="4"/>
        <v>119.80000000000001</v>
      </c>
    </row>
    <row r="26" spans="1:7" ht="48.75" customHeight="1" x14ac:dyDescent="0.2">
      <c r="A26" s="18" t="s">
        <v>26</v>
      </c>
      <c r="B26" s="79" t="s">
        <v>27</v>
      </c>
      <c r="C26" s="69">
        <f>C27+C29+C34</f>
        <v>114.5</v>
      </c>
      <c r="D26" s="69">
        <f t="shared" ref="D26:G26" si="5">D27+D29+D34</f>
        <v>370.6</v>
      </c>
      <c r="E26" s="69">
        <f t="shared" si="5"/>
        <v>485.1</v>
      </c>
      <c r="F26" s="69">
        <f t="shared" si="5"/>
        <v>116.7</v>
      </c>
      <c r="G26" s="69">
        <f t="shared" si="5"/>
        <v>119.80000000000001</v>
      </c>
    </row>
    <row r="27" spans="1:7" ht="51" customHeight="1" x14ac:dyDescent="0.2">
      <c r="A27" s="18" t="s">
        <v>272</v>
      </c>
      <c r="B27" s="79" t="s">
        <v>18</v>
      </c>
      <c r="C27" s="69">
        <f>C28</f>
        <v>29.5</v>
      </c>
      <c r="D27" s="69">
        <f>D28</f>
        <v>0</v>
      </c>
      <c r="E27" s="69">
        <f>E28</f>
        <v>29.5</v>
      </c>
      <c r="F27" s="69">
        <f>F28</f>
        <v>30.8</v>
      </c>
      <c r="G27" s="70">
        <f>G28</f>
        <v>30.9</v>
      </c>
    </row>
    <row r="28" spans="1:7" ht="51.75" customHeight="1" x14ac:dyDescent="0.2">
      <c r="A28" s="19" t="s">
        <v>271</v>
      </c>
      <c r="B28" s="9" t="s">
        <v>106</v>
      </c>
      <c r="C28" s="71">
        <v>29.5</v>
      </c>
      <c r="D28" s="71">
        <v>0</v>
      </c>
      <c r="E28" s="71">
        <v>29.5</v>
      </c>
      <c r="F28" s="71">
        <v>30.8</v>
      </c>
      <c r="G28" s="88">
        <v>30.9</v>
      </c>
    </row>
    <row r="29" spans="1:7" s="87" customFormat="1" ht="51.75" customHeight="1" x14ac:dyDescent="0.15">
      <c r="A29" s="18" t="s">
        <v>275</v>
      </c>
      <c r="B29" s="90" t="s">
        <v>114</v>
      </c>
      <c r="C29" s="69">
        <f>C30+C32</f>
        <v>85</v>
      </c>
      <c r="D29" s="69">
        <f>D30+D32</f>
        <v>0</v>
      </c>
      <c r="E29" s="69">
        <f>E30+E32</f>
        <v>85</v>
      </c>
      <c r="F29" s="69">
        <f>F30+F32</f>
        <v>85.9</v>
      </c>
      <c r="G29" s="69">
        <f>G30+G32</f>
        <v>88.9</v>
      </c>
    </row>
    <row r="30" spans="1:7" s="87" customFormat="1" ht="51.75" customHeight="1" x14ac:dyDescent="0.15">
      <c r="A30" s="18" t="s">
        <v>274</v>
      </c>
      <c r="B30" s="90" t="s">
        <v>115</v>
      </c>
      <c r="C30" s="69">
        <f>C31</f>
        <v>4.7</v>
      </c>
      <c r="D30" s="69">
        <f>D31</f>
        <v>0</v>
      </c>
      <c r="E30" s="69">
        <f>E31</f>
        <v>4.7</v>
      </c>
      <c r="F30" s="69">
        <f>F31</f>
        <v>4.7</v>
      </c>
      <c r="G30" s="69">
        <f>G31</f>
        <v>4.7</v>
      </c>
    </row>
    <row r="31" spans="1:7" ht="51.75" customHeight="1" x14ac:dyDescent="0.2">
      <c r="A31" s="19" t="s">
        <v>273</v>
      </c>
      <c r="B31" s="9" t="s">
        <v>108</v>
      </c>
      <c r="C31" s="71">
        <v>4.7</v>
      </c>
      <c r="D31" s="71">
        <v>0</v>
      </c>
      <c r="E31" s="71">
        <v>4.7</v>
      </c>
      <c r="F31" s="71">
        <v>4.7</v>
      </c>
      <c r="G31" s="88">
        <v>4.7</v>
      </c>
    </row>
    <row r="32" spans="1:7" s="87" customFormat="1" ht="66.75" customHeight="1" x14ac:dyDescent="0.15">
      <c r="A32" s="18" t="s">
        <v>277</v>
      </c>
      <c r="B32" s="90" t="s">
        <v>116</v>
      </c>
      <c r="C32" s="69">
        <f>C33</f>
        <v>80.3</v>
      </c>
      <c r="D32" s="69">
        <f>D33</f>
        <v>0</v>
      </c>
      <c r="E32" s="69">
        <f>E33</f>
        <v>80.3</v>
      </c>
      <c r="F32" s="69">
        <f>F33</f>
        <v>81.2</v>
      </c>
      <c r="G32" s="69">
        <f>G33</f>
        <v>84.2</v>
      </c>
    </row>
    <row r="33" spans="1:7" ht="61.5" customHeight="1" x14ac:dyDescent="0.2">
      <c r="A33" s="19" t="s">
        <v>276</v>
      </c>
      <c r="B33" s="9" t="s">
        <v>107</v>
      </c>
      <c r="C33" s="71">
        <v>80.3</v>
      </c>
      <c r="D33" s="71">
        <v>0</v>
      </c>
      <c r="E33" s="71">
        <v>80.3</v>
      </c>
      <c r="F33" s="71">
        <v>81.2</v>
      </c>
      <c r="G33" s="88">
        <v>84.2</v>
      </c>
    </row>
    <row r="34" spans="1:7" s="87" customFormat="1" ht="66.75" customHeight="1" x14ac:dyDescent="0.15">
      <c r="A34" s="18" t="s">
        <v>278</v>
      </c>
      <c r="B34" s="90" t="s">
        <v>19</v>
      </c>
      <c r="C34" s="69">
        <f>C35</f>
        <v>0</v>
      </c>
      <c r="D34" s="69">
        <f>D35</f>
        <v>370.6</v>
      </c>
      <c r="E34" s="69">
        <f>E35</f>
        <v>370.6</v>
      </c>
      <c r="F34" s="69">
        <f>F35</f>
        <v>0</v>
      </c>
      <c r="G34" s="69">
        <f>G35</f>
        <v>0</v>
      </c>
    </row>
    <row r="35" spans="1:7" ht="61.5" customHeight="1" x14ac:dyDescent="0.2">
      <c r="A35" s="19" t="s">
        <v>279</v>
      </c>
      <c r="B35" s="9" t="s">
        <v>280</v>
      </c>
      <c r="C35" s="71">
        <v>0</v>
      </c>
      <c r="D35" s="71">
        <v>370.6</v>
      </c>
      <c r="E35" s="71">
        <v>370.6</v>
      </c>
      <c r="F35" s="71">
        <v>0</v>
      </c>
      <c r="G35" s="88">
        <v>0</v>
      </c>
    </row>
    <row r="36" spans="1:7" ht="12.75" x14ac:dyDescent="0.2">
      <c r="A36" s="20" t="s">
        <v>71</v>
      </c>
      <c r="B36" s="21"/>
      <c r="C36" s="78">
        <f>C8+C25</f>
        <v>6677.5</v>
      </c>
      <c r="D36" s="78">
        <f>D8+D25</f>
        <v>370.6</v>
      </c>
      <c r="E36" s="78">
        <f>E8+E25</f>
        <v>7048.1</v>
      </c>
      <c r="F36" s="78">
        <f t="shared" ref="F36:G36" si="6">F8+F25</f>
        <v>7156.7</v>
      </c>
      <c r="G36" s="78">
        <f t="shared" si="6"/>
        <v>7672.8</v>
      </c>
    </row>
    <row r="38" spans="1:7" s="1" customFormat="1" ht="12.75" x14ac:dyDescent="0.2">
      <c r="B38" s="162" t="s">
        <v>281</v>
      </c>
      <c r="C38" s="162"/>
      <c r="D38" s="162"/>
      <c r="E38" s="162" t="s">
        <v>282</v>
      </c>
      <c r="F38" s="162"/>
      <c r="G38" s="162"/>
    </row>
    <row r="39" spans="1:7" s="1" customFormat="1" ht="12.75" x14ac:dyDescent="0.2">
      <c r="B39" s="162"/>
      <c r="C39" s="162"/>
      <c r="D39" s="162"/>
      <c r="E39" s="162"/>
      <c r="F39" s="162"/>
      <c r="G39" s="162"/>
    </row>
    <row r="40" spans="1:7" s="1" customFormat="1" ht="12.75" x14ac:dyDescent="0.2">
      <c r="B40" s="162" t="s">
        <v>283</v>
      </c>
      <c r="C40" s="162"/>
      <c r="D40" s="162"/>
      <c r="E40" s="162" t="s">
        <v>284</v>
      </c>
      <c r="F40" s="162"/>
      <c r="G40" s="162"/>
    </row>
    <row r="41" spans="1:7" s="1" customFormat="1" ht="12.75" x14ac:dyDescent="0.2">
      <c r="B41" s="162"/>
      <c r="C41" s="162"/>
      <c r="D41" s="162"/>
      <c r="E41" s="162"/>
      <c r="F41" s="162"/>
      <c r="G41" s="163"/>
    </row>
    <row r="42" spans="1:7" s="1" customFormat="1" ht="12.75" x14ac:dyDescent="0.2">
      <c r="B42" s="162" t="s">
        <v>118</v>
      </c>
      <c r="C42" s="162"/>
      <c r="D42" s="162"/>
      <c r="E42" s="162"/>
      <c r="F42" s="162"/>
      <c r="G42" s="163"/>
    </row>
    <row r="43" spans="1:7" s="1" customFormat="1" ht="12.75" x14ac:dyDescent="0.2">
      <c r="B43" s="162"/>
      <c r="C43" s="162"/>
      <c r="D43" s="162"/>
      <c r="E43" s="162"/>
      <c r="F43" s="162"/>
      <c r="G43" s="163"/>
    </row>
    <row r="44" spans="1:7" s="1" customFormat="1" ht="12.75" x14ac:dyDescent="0.2">
      <c r="B44" s="162" t="s">
        <v>119</v>
      </c>
      <c r="C44" s="162"/>
      <c r="D44" s="162"/>
      <c r="E44" s="162"/>
      <c r="F44" s="162"/>
      <c r="G44" s="163"/>
    </row>
  </sheetData>
  <mergeCells count="9">
    <mergeCell ref="E1:G1"/>
    <mergeCell ref="A4:C4"/>
    <mergeCell ref="A3:G3"/>
    <mergeCell ref="C5:C6"/>
    <mergeCell ref="F5:G5"/>
    <mergeCell ref="B5:B6"/>
    <mergeCell ref="A5:A6"/>
    <mergeCell ref="D5:D6"/>
    <mergeCell ref="E5:E6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80" fitToHeight="0"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44"/>
  <sheetViews>
    <sheetView zoomScale="75" workbookViewId="0">
      <selection activeCell="E1" sqref="E1:G1"/>
    </sheetView>
  </sheetViews>
  <sheetFormatPr defaultRowHeight="11.25" x14ac:dyDescent="0.2"/>
  <cols>
    <col min="1" max="1" width="21.5" customWidth="1"/>
    <col min="2" max="2" width="80.83203125" customWidth="1"/>
    <col min="3" max="4" width="16.6640625" customWidth="1"/>
    <col min="5" max="5" width="16.83203125" customWidth="1"/>
    <col min="6" max="7" width="15.33203125" customWidth="1"/>
  </cols>
  <sheetData>
    <row r="1" spans="1:7" ht="163.5" customHeight="1" x14ac:dyDescent="0.2">
      <c r="C1" s="36"/>
      <c r="D1" s="101"/>
      <c r="E1" s="173" t="s">
        <v>306</v>
      </c>
      <c r="F1" s="174"/>
      <c r="G1" s="174"/>
    </row>
    <row r="2" spans="1:7" ht="20.25" customHeight="1" x14ac:dyDescent="0.2">
      <c r="C2" s="36"/>
      <c r="D2" s="101"/>
      <c r="E2" s="101"/>
    </row>
    <row r="3" spans="1:7" ht="16.5" customHeight="1" x14ac:dyDescent="0.2">
      <c r="C3" s="36"/>
      <c r="D3" s="101"/>
      <c r="E3" s="101"/>
    </row>
    <row r="4" spans="1:7" ht="31.5" customHeight="1" x14ac:dyDescent="0.3">
      <c r="A4" s="175" t="s">
        <v>75</v>
      </c>
      <c r="B4" s="175"/>
      <c r="C4" s="175"/>
      <c r="D4" s="175"/>
      <c r="E4" s="175"/>
      <c r="F4" s="175"/>
      <c r="G4" s="175"/>
    </row>
    <row r="5" spans="1:7" ht="18.75" x14ac:dyDescent="0.3">
      <c r="A5" s="23"/>
      <c r="B5" s="23"/>
      <c r="C5" s="23"/>
      <c r="D5" s="23"/>
      <c r="E5" s="23"/>
    </row>
    <row r="6" spans="1:7" ht="18.75" customHeight="1" x14ac:dyDescent="0.2">
      <c r="A6" s="176" t="s">
        <v>285</v>
      </c>
      <c r="B6" s="176"/>
      <c r="C6" s="176"/>
      <c r="D6" s="176"/>
      <c r="E6" s="176"/>
      <c r="F6" s="176"/>
      <c r="G6" s="176"/>
    </row>
    <row r="7" spans="1:7" ht="43.5" customHeight="1" x14ac:dyDescent="0.2">
      <c r="A7" s="176" t="s">
        <v>76</v>
      </c>
      <c r="B7" s="176"/>
      <c r="C7" s="176"/>
      <c r="D7" s="176"/>
      <c r="E7" s="176"/>
      <c r="F7" s="176"/>
      <c r="G7" s="176"/>
    </row>
    <row r="8" spans="1:7" ht="21" customHeight="1" x14ac:dyDescent="0.25">
      <c r="A8" s="45"/>
      <c r="B8" s="45"/>
      <c r="C8" s="45"/>
      <c r="D8" s="98"/>
      <c r="E8" s="98"/>
      <c r="F8" s="45"/>
      <c r="G8" s="48" t="s">
        <v>50</v>
      </c>
    </row>
    <row r="9" spans="1:7" ht="15.75" x14ac:dyDescent="0.25">
      <c r="A9" s="178" t="s">
        <v>77</v>
      </c>
      <c r="B9" s="178" t="s">
        <v>78</v>
      </c>
      <c r="C9" s="178" t="s">
        <v>286</v>
      </c>
      <c r="D9" s="178" t="s">
        <v>154</v>
      </c>
      <c r="E9" s="178" t="s">
        <v>287</v>
      </c>
      <c r="F9" s="177" t="s">
        <v>53</v>
      </c>
      <c r="G9" s="177"/>
    </row>
    <row r="10" spans="1:7" ht="51" customHeight="1" x14ac:dyDescent="0.2">
      <c r="A10" s="178"/>
      <c r="B10" s="178"/>
      <c r="C10" s="178"/>
      <c r="D10" s="178"/>
      <c r="E10" s="178"/>
      <c r="F10" s="24" t="s">
        <v>120</v>
      </c>
      <c r="G10" s="24" t="s">
        <v>288</v>
      </c>
    </row>
    <row r="11" spans="1:7" ht="15.75" x14ac:dyDescent="0.2">
      <c r="A11" s="24">
        <v>1</v>
      </c>
      <c r="B11" s="24">
        <v>2</v>
      </c>
      <c r="C11" s="24">
        <v>3</v>
      </c>
      <c r="D11" s="99">
        <v>4</v>
      </c>
      <c r="E11" s="99">
        <v>5</v>
      </c>
      <c r="F11" s="24">
        <v>6</v>
      </c>
      <c r="G11" s="24">
        <v>7</v>
      </c>
    </row>
    <row r="12" spans="1:7" ht="17.25" customHeight="1" x14ac:dyDescent="0.2">
      <c r="A12" s="25" t="s">
        <v>91</v>
      </c>
      <c r="B12" s="26" t="s">
        <v>90</v>
      </c>
      <c r="C12" s="27">
        <f>C13+C14+C15+C16</f>
        <v>4989.5</v>
      </c>
      <c r="D12" s="27">
        <f>D13+D14+D15+D16</f>
        <v>98</v>
      </c>
      <c r="E12" s="27">
        <f>E13+E14+E15+E16</f>
        <v>5087.5</v>
      </c>
      <c r="F12" s="27">
        <f>F13+F14+F15+F16</f>
        <v>5177.7999999999993</v>
      </c>
      <c r="G12" s="27">
        <f>G13+G14+G15+G16</f>
        <v>5480.9</v>
      </c>
    </row>
    <row r="13" spans="1:7" ht="45" customHeight="1" x14ac:dyDescent="0.2">
      <c r="A13" s="28" t="s">
        <v>11</v>
      </c>
      <c r="B13" s="29" t="s">
        <v>10</v>
      </c>
      <c r="C13" s="30">
        <v>815.8</v>
      </c>
      <c r="D13" s="30">
        <v>0</v>
      </c>
      <c r="E13" s="30">
        <v>815.8</v>
      </c>
      <c r="F13" s="30">
        <v>815.8</v>
      </c>
      <c r="G13" s="30">
        <v>815.8</v>
      </c>
    </row>
    <row r="14" spans="1:7" ht="59.25" customHeight="1" x14ac:dyDescent="0.2">
      <c r="A14" s="28" t="s">
        <v>160</v>
      </c>
      <c r="B14" s="29" t="s">
        <v>12</v>
      </c>
      <c r="C14" s="30">
        <v>2251.8000000000002</v>
      </c>
      <c r="D14" s="30">
        <v>98</v>
      </c>
      <c r="E14" s="30">
        <f>C14+D14</f>
        <v>2349.8000000000002</v>
      </c>
      <c r="F14" s="30">
        <v>2438.6</v>
      </c>
      <c r="G14" s="30">
        <v>2740.2</v>
      </c>
    </row>
    <row r="15" spans="1:7" ht="15.75" x14ac:dyDescent="0.2">
      <c r="A15" s="28" t="s">
        <v>83</v>
      </c>
      <c r="B15" s="31" t="s">
        <v>84</v>
      </c>
      <c r="C15" s="30">
        <v>20</v>
      </c>
      <c r="D15" s="30">
        <v>0</v>
      </c>
      <c r="E15" s="30">
        <v>20</v>
      </c>
      <c r="F15" s="30">
        <v>21.5</v>
      </c>
      <c r="G15" s="30">
        <v>23</v>
      </c>
    </row>
    <row r="16" spans="1:7" ht="15.75" x14ac:dyDescent="0.2">
      <c r="A16" s="28" t="s">
        <v>80</v>
      </c>
      <c r="B16" s="31" t="s">
        <v>9</v>
      </c>
      <c r="C16" s="30">
        <v>1901.9</v>
      </c>
      <c r="D16" s="30">
        <v>0</v>
      </c>
      <c r="E16" s="30">
        <v>1901.9</v>
      </c>
      <c r="F16" s="30">
        <v>1901.9</v>
      </c>
      <c r="G16" s="30">
        <v>1901.9</v>
      </c>
    </row>
    <row r="17" spans="1:7" s="91" customFormat="1" ht="15.75" x14ac:dyDescent="0.2">
      <c r="A17" s="25" t="s">
        <v>49</v>
      </c>
      <c r="B17" s="26" t="s">
        <v>0</v>
      </c>
      <c r="C17" s="27">
        <f>C18</f>
        <v>80.3</v>
      </c>
      <c r="D17" s="27">
        <f>D18</f>
        <v>0</v>
      </c>
      <c r="E17" s="27">
        <f>E18</f>
        <v>80.3</v>
      </c>
      <c r="F17" s="27">
        <f>F18</f>
        <v>81.2</v>
      </c>
      <c r="G17" s="27">
        <f>G18</f>
        <v>84.2</v>
      </c>
    </row>
    <row r="18" spans="1:7" ht="15.75" x14ac:dyDescent="0.2">
      <c r="A18" s="28" t="s">
        <v>1</v>
      </c>
      <c r="B18" s="31" t="s">
        <v>2</v>
      </c>
      <c r="C18" s="30">
        <v>80.3</v>
      </c>
      <c r="D18" s="30">
        <v>0</v>
      </c>
      <c r="E18" s="30">
        <v>80.3</v>
      </c>
      <c r="F18" s="30">
        <v>81.2</v>
      </c>
      <c r="G18" s="30">
        <v>84.2</v>
      </c>
    </row>
    <row r="19" spans="1:7" ht="49.5" customHeight="1" x14ac:dyDescent="0.2">
      <c r="A19" s="25" t="s">
        <v>13</v>
      </c>
      <c r="B19" s="26" t="s">
        <v>79</v>
      </c>
      <c r="C19" s="27">
        <f>C20</f>
        <v>50</v>
      </c>
      <c r="D19" s="27">
        <f>D20</f>
        <v>0</v>
      </c>
      <c r="E19" s="27">
        <f>E20</f>
        <v>50</v>
      </c>
      <c r="F19" s="27">
        <f>F20</f>
        <v>150</v>
      </c>
      <c r="G19" s="27">
        <f>G20</f>
        <v>160</v>
      </c>
    </row>
    <row r="20" spans="1:7" ht="42" customHeight="1" x14ac:dyDescent="0.2">
      <c r="A20" s="92" t="s">
        <v>38</v>
      </c>
      <c r="B20" s="32" t="s">
        <v>81</v>
      </c>
      <c r="C20" s="93">
        <v>50</v>
      </c>
      <c r="D20" s="93">
        <v>0</v>
      </c>
      <c r="E20" s="93">
        <v>50</v>
      </c>
      <c r="F20" s="30">
        <v>150</v>
      </c>
      <c r="G20" s="30">
        <v>160</v>
      </c>
    </row>
    <row r="21" spans="1:7" s="91" customFormat="1" ht="16.149999999999999" customHeight="1" x14ac:dyDescent="0.2">
      <c r="A21" s="25" t="s">
        <v>3</v>
      </c>
      <c r="B21" s="26" t="s">
        <v>4</v>
      </c>
      <c r="C21" s="27">
        <f>C22</f>
        <v>0</v>
      </c>
      <c r="D21" s="27">
        <f>D22</f>
        <v>0</v>
      </c>
      <c r="E21" s="27">
        <f>E22</f>
        <v>0</v>
      </c>
      <c r="F21" s="27">
        <f>F22</f>
        <v>0</v>
      </c>
      <c r="G21" s="27">
        <f>G22</f>
        <v>0</v>
      </c>
    </row>
    <row r="22" spans="1:7" ht="17.45" customHeight="1" x14ac:dyDescent="0.2">
      <c r="A22" s="28" t="s">
        <v>5</v>
      </c>
      <c r="B22" s="94" t="s">
        <v>6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</row>
    <row r="23" spans="1:7" ht="15.75" x14ac:dyDescent="0.2">
      <c r="A23" s="25" t="s">
        <v>58</v>
      </c>
      <c r="B23" s="33" t="s">
        <v>23</v>
      </c>
      <c r="C23" s="27">
        <f>C24+C25+C26+C27</f>
        <v>175</v>
      </c>
      <c r="D23" s="27">
        <f>D24+D25+D26+D27</f>
        <v>0</v>
      </c>
      <c r="E23" s="27">
        <f>E24+E25+E26+E27</f>
        <v>175</v>
      </c>
      <c r="F23" s="27">
        <f>F24+F25+F26+F27</f>
        <v>365</v>
      </c>
      <c r="G23" s="27">
        <f>G24+G25+G26+G27</f>
        <v>565</v>
      </c>
    </row>
    <row r="24" spans="1:7" ht="15.75" x14ac:dyDescent="0.2">
      <c r="A24" s="28" t="s">
        <v>39</v>
      </c>
      <c r="B24" s="29" t="s">
        <v>40</v>
      </c>
      <c r="C24" s="30">
        <v>100</v>
      </c>
      <c r="D24" s="30">
        <v>0</v>
      </c>
      <c r="E24" s="30">
        <v>100</v>
      </c>
      <c r="F24" s="30">
        <v>100</v>
      </c>
      <c r="G24" s="30">
        <v>100</v>
      </c>
    </row>
    <row r="25" spans="1:7" ht="15.75" x14ac:dyDescent="0.2">
      <c r="A25" s="28" t="s">
        <v>39</v>
      </c>
      <c r="B25" s="29" t="s">
        <v>109</v>
      </c>
      <c r="C25" s="30">
        <v>5</v>
      </c>
      <c r="D25" s="30">
        <v>0</v>
      </c>
      <c r="E25" s="30">
        <v>5</v>
      </c>
      <c r="F25" s="30">
        <v>10</v>
      </c>
      <c r="G25" s="30">
        <v>10</v>
      </c>
    </row>
    <row r="26" spans="1:7" ht="15.75" x14ac:dyDescent="0.2">
      <c r="A26" s="28" t="s">
        <v>39</v>
      </c>
      <c r="B26" s="29" t="s">
        <v>110</v>
      </c>
      <c r="C26" s="30">
        <v>50</v>
      </c>
      <c r="D26" s="30">
        <v>0</v>
      </c>
      <c r="E26" s="30">
        <v>50</v>
      </c>
      <c r="F26" s="30">
        <v>55</v>
      </c>
      <c r="G26" s="30">
        <v>55</v>
      </c>
    </row>
    <row r="27" spans="1:7" ht="15.75" x14ac:dyDescent="0.2">
      <c r="A27" s="28" t="s">
        <v>93</v>
      </c>
      <c r="B27" s="29" t="s">
        <v>111</v>
      </c>
      <c r="C27" s="30">
        <v>20</v>
      </c>
      <c r="D27" s="30">
        <v>0</v>
      </c>
      <c r="E27" s="30">
        <v>20</v>
      </c>
      <c r="F27" s="30">
        <v>200</v>
      </c>
      <c r="G27" s="30">
        <v>400</v>
      </c>
    </row>
    <row r="28" spans="1:7" ht="15.75" x14ac:dyDescent="0.2">
      <c r="A28" s="25" t="s">
        <v>15</v>
      </c>
      <c r="B28" s="26" t="s">
        <v>60</v>
      </c>
      <c r="C28" s="27">
        <f>C29</f>
        <v>1330.7</v>
      </c>
      <c r="D28" s="27">
        <f>D29</f>
        <v>272.60000000000002</v>
      </c>
      <c r="E28" s="27">
        <f>E29</f>
        <v>1603.3000000000002</v>
      </c>
      <c r="F28" s="27">
        <f>F29</f>
        <v>1330.7</v>
      </c>
      <c r="G28" s="27">
        <f>G29</f>
        <v>1330.7</v>
      </c>
    </row>
    <row r="29" spans="1:7" ht="15.75" x14ac:dyDescent="0.2">
      <c r="A29" s="28" t="s">
        <v>17</v>
      </c>
      <c r="B29" s="31" t="s">
        <v>112</v>
      </c>
      <c r="C29" s="30">
        <v>1330.7</v>
      </c>
      <c r="D29" s="30">
        <v>272.60000000000002</v>
      </c>
      <c r="E29" s="30">
        <f>C29+D29</f>
        <v>1603.3000000000002</v>
      </c>
      <c r="F29" s="30">
        <v>1330.7</v>
      </c>
      <c r="G29" s="30">
        <v>1330.7</v>
      </c>
    </row>
    <row r="30" spans="1:7" s="91" customFormat="1" ht="15.75" x14ac:dyDescent="0.2">
      <c r="A30" s="25" t="s">
        <v>289</v>
      </c>
      <c r="B30" s="164" t="s">
        <v>290</v>
      </c>
      <c r="C30" s="27">
        <f>C31</f>
        <v>40</v>
      </c>
      <c r="D30" s="27">
        <f t="shared" ref="D30:G30" si="0">D31</f>
        <v>0</v>
      </c>
      <c r="E30" s="27">
        <f t="shared" si="0"/>
        <v>40</v>
      </c>
      <c r="F30" s="27">
        <f t="shared" si="0"/>
        <v>40</v>
      </c>
      <c r="G30" s="27">
        <f t="shared" si="0"/>
        <v>40</v>
      </c>
    </row>
    <row r="31" spans="1:7" ht="15.75" x14ac:dyDescent="0.2">
      <c r="A31" s="28" t="s">
        <v>153</v>
      </c>
      <c r="B31" s="31" t="s">
        <v>291</v>
      </c>
      <c r="C31" s="30">
        <v>40</v>
      </c>
      <c r="D31" s="30">
        <v>0</v>
      </c>
      <c r="E31" s="30">
        <v>40</v>
      </c>
      <c r="F31" s="30">
        <v>40</v>
      </c>
      <c r="G31" s="30">
        <v>40</v>
      </c>
    </row>
    <row r="32" spans="1:7" ht="15.75" x14ac:dyDescent="0.2">
      <c r="A32" s="25" t="s">
        <v>72</v>
      </c>
      <c r="B32" s="26" t="s">
        <v>14</v>
      </c>
      <c r="C32" s="27">
        <f>C33</f>
        <v>0</v>
      </c>
      <c r="D32" s="27">
        <f>D33</f>
        <v>0</v>
      </c>
      <c r="E32" s="27">
        <f>E33</f>
        <v>0</v>
      </c>
      <c r="F32" s="27">
        <f>F33</f>
        <v>0</v>
      </c>
      <c r="G32" s="27">
        <f>G33</f>
        <v>0</v>
      </c>
    </row>
    <row r="33" spans="1:7" ht="15.75" x14ac:dyDescent="0.2">
      <c r="A33" s="28" t="s">
        <v>73</v>
      </c>
      <c r="B33" s="31" t="s">
        <v>62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</row>
    <row r="34" spans="1:7" ht="57" customHeight="1" x14ac:dyDescent="0.2">
      <c r="A34" s="25" t="s">
        <v>20</v>
      </c>
      <c r="B34" s="26" t="s">
        <v>59</v>
      </c>
      <c r="C34" s="27">
        <f>C35</f>
        <v>12</v>
      </c>
      <c r="D34" s="27">
        <f>D35</f>
        <v>0</v>
      </c>
      <c r="E34" s="27">
        <f>E35</f>
        <v>12</v>
      </c>
      <c r="F34" s="27">
        <f>F35</f>
        <v>12</v>
      </c>
      <c r="G34" s="27">
        <f>G35</f>
        <v>12</v>
      </c>
    </row>
    <row r="35" spans="1:7" ht="34.15" customHeight="1" x14ac:dyDescent="0.2">
      <c r="A35" s="28" t="s">
        <v>22</v>
      </c>
      <c r="B35" s="22" t="s">
        <v>41</v>
      </c>
      <c r="C35" s="30">
        <v>12</v>
      </c>
      <c r="D35" s="30">
        <v>0</v>
      </c>
      <c r="E35" s="30">
        <v>12</v>
      </c>
      <c r="F35" s="30">
        <v>12</v>
      </c>
      <c r="G35" s="30">
        <v>12</v>
      </c>
    </row>
    <row r="36" spans="1:7" ht="18.75" x14ac:dyDescent="0.2">
      <c r="A36" s="25"/>
      <c r="B36" s="34" t="s">
        <v>82</v>
      </c>
      <c r="C36" s="35">
        <f>C12+C17+C19+C21+C23+C28+C32+C34+C30</f>
        <v>6677.5</v>
      </c>
      <c r="D36" s="35">
        <f t="shared" ref="D36:G36" si="1">D12+D17+D19+D21+D23+D28+D32+D34+D30</f>
        <v>370.6</v>
      </c>
      <c r="E36" s="35">
        <f t="shared" si="1"/>
        <v>7048.1</v>
      </c>
      <c r="F36" s="35">
        <f t="shared" si="1"/>
        <v>7156.6999999999989</v>
      </c>
      <c r="G36" s="35">
        <f t="shared" si="1"/>
        <v>7672.7999999999993</v>
      </c>
    </row>
    <row r="38" spans="1:7" s="1" customFormat="1" ht="21" customHeight="1" x14ac:dyDescent="0.2">
      <c r="B38" s="162" t="s">
        <v>281</v>
      </c>
      <c r="C38" s="162"/>
      <c r="D38" s="162"/>
      <c r="E38" s="162" t="s">
        <v>282</v>
      </c>
      <c r="F38" s="162"/>
      <c r="G38" s="162"/>
    </row>
    <row r="39" spans="1:7" s="1" customFormat="1" ht="12.75" x14ac:dyDescent="0.2">
      <c r="B39" s="162"/>
      <c r="C39" s="162"/>
      <c r="D39" s="162"/>
      <c r="E39" s="162"/>
      <c r="F39" s="162"/>
      <c r="G39" s="162"/>
    </row>
    <row r="40" spans="1:7" s="1" customFormat="1" ht="17.25" customHeight="1" x14ac:dyDescent="0.2">
      <c r="B40" s="162" t="s">
        <v>283</v>
      </c>
      <c r="C40" s="162"/>
      <c r="D40" s="162"/>
      <c r="E40" s="162" t="s">
        <v>284</v>
      </c>
      <c r="F40" s="162"/>
      <c r="G40" s="162"/>
    </row>
    <row r="41" spans="1:7" s="1" customFormat="1" ht="12.75" x14ac:dyDescent="0.2">
      <c r="B41" s="162"/>
      <c r="C41" s="162"/>
      <c r="D41" s="162"/>
      <c r="E41" s="163"/>
      <c r="F41" s="162"/>
      <c r="G41" s="163"/>
    </row>
    <row r="42" spans="1:7" s="1" customFormat="1" ht="18" customHeight="1" x14ac:dyDescent="0.2">
      <c r="B42" s="162" t="s">
        <v>118</v>
      </c>
      <c r="C42" s="162"/>
      <c r="D42" s="162"/>
      <c r="E42" s="162"/>
      <c r="F42" s="162"/>
      <c r="G42" s="163"/>
    </row>
    <row r="43" spans="1:7" s="1" customFormat="1" ht="12.75" x14ac:dyDescent="0.2">
      <c r="B43" s="162"/>
      <c r="C43" s="162"/>
      <c r="D43" s="162"/>
      <c r="E43" s="162"/>
      <c r="F43" s="162"/>
      <c r="G43" s="163"/>
    </row>
    <row r="44" spans="1:7" s="1" customFormat="1" ht="12.75" x14ac:dyDescent="0.2">
      <c r="B44" s="162" t="s">
        <v>119</v>
      </c>
      <c r="C44" s="162"/>
      <c r="D44" s="162"/>
      <c r="E44" s="162"/>
      <c r="F44" s="162"/>
      <c r="G44" s="163"/>
    </row>
  </sheetData>
  <mergeCells count="10">
    <mergeCell ref="E1:G1"/>
    <mergeCell ref="A4:G4"/>
    <mergeCell ref="A6:G6"/>
    <mergeCell ref="A7:G7"/>
    <mergeCell ref="F9:G9"/>
    <mergeCell ref="C9:C10"/>
    <mergeCell ref="B9:B10"/>
    <mergeCell ref="A9:A10"/>
    <mergeCell ref="D9:D10"/>
    <mergeCell ref="E9:E10"/>
  </mergeCells>
  <phoneticPr fontId="6" type="noConversion"/>
  <pageMargins left="0.78740157480314965" right="0.39370078740157483" top="0.59055118110236227" bottom="0.59055118110236227" header="0.51181102362204722" footer="0.51181102362204722"/>
  <pageSetup paperSize="9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  <pageSetUpPr fitToPage="1"/>
  </sheetPr>
  <dimension ref="A1:L56"/>
  <sheetViews>
    <sheetView workbookViewId="0">
      <selection activeCell="I1" sqref="I1:K1"/>
    </sheetView>
  </sheetViews>
  <sheetFormatPr defaultColWidth="9.33203125" defaultRowHeight="72.75" customHeight="1" x14ac:dyDescent="0.2"/>
  <cols>
    <col min="1" max="1" width="58.5" style="1" customWidth="1"/>
    <col min="2" max="2" width="7.1640625" style="1" customWidth="1"/>
    <col min="3" max="3" width="7" style="1" customWidth="1"/>
    <col min="4" max="4" width="7.33203125" style="1" customWidth="1"/>
    <col min="5" max="5" width="14.33203125" style="1" customWidth="1"/>
    <col min="6" max="6" width="6.1640625" style="1" customWidth="1"/>
    <col min="7" max="7" width="11.83203125" style="1" customWidth="1"/>
    <col min="8" max="8" width="11.33203125" style="1" customWidth="1"/>
    <col min="9" max="9" width="13.33203125" style="1" customWidth="1"/>
    <col min="10" max="10" width="12.6640625" style="1" customWidth="1"/>
    <col min="11" max="11" width="12.83203125" style="1" customWidth="1"/>
    <col min="12" max="16384" width="9.33203125" style="1"/>
  </cols>
  <sheetData>
    <row r="1" spans="1:12" ht="143.44999999999999" customHeight="1" x14ac:dyDescent="0.2">
      <c r="A1" s="11"/>
      <c r="B1" s="11"/>
      <c r="C1" s="11"/>
      <c r="D1" s="11"/>
      <c r="E1" s="182"/>
      <c r="F1" s="182"/>
      <c r="G1" s="182"/>
      <c r="H1" s="101"/>
      <c r="I1" s="182" t="s">
        <v>307</v>
      </c>
      <c r="J1" s="185"/>
      <c r="K1" s="185"/>
      <c r="L1" s="12"/>
    </row>
    <row r="2" spans="1:12" ht="24.75" customHeight="1" x14ac:dyDescent="0.2">
      <c r="A2" s="11"/>
      <c r="B2" s="11"/>
      <c r="C2" s="11"/>
      <c r="D2" s="11"/>
      <c r="E2" s="12"/>
      <c r="F2" s="12"/>
      <c r="G2" s="13"/>
      <c r="H2" s="13"/>
      <c r="I2" s="13"/>
    </row>
    <row r="3" spans="1:12" ht="49.15" customHeight="1" x14ac:dyDescent="0.2">
      <c r="A3" s="183" t="s">
        <v>292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</row>
    <row r="4" spans="1:12" ht="27" customHeight="1" x14ac:dyDescent="0.2">
      <c r="A4" s="46"/>
      <c r="B4" s="46"/>
      <c r="C4" s="46"/>
      <c r="D4" s="46"/>
      <c r="E4" s="46"/>
      <c r="F4" s="46"/>
      <c r="G4" s="46"/>
      <c r="H4" s="102"/>
      <c r="I4" s="102"/>
      <c r="J4" s="46"/>
      <c r="K4" s="49" t="s">
        <v>50</v>
      </c>
    </row>
    <row r="5" spans="1:12" ht="12.75" customHeight="1" x14ac:dyDescent="0.2">
      <c r="A5" s="181"/>
      <c r="B5" s="180" t="s">
        <v>85</v>
      </c>
      <c r="C5" s="179" t="s">
        <v>86</v>
      </c>
      <c r="D5" s="180" t="s">
        <v>87</v>
      </c>
      <c r="E5" s="180" t="s">
        <v>88</v>
      </c>
      <c r="F5" s="180" t="s">
        <v>89</v>
      </c>
      <c r="G5" s="169" t="s">
        <v>293</v>
      </c>
      <c r="H5" s="169" t="s">
        <v>154</v>
      </c>
      <c r="I5" s="169" t="s">
        <v>294</v>
      </c>
      <c r="J5" s="184" t="s">
        <v>53</v>
      </c>
      <c r="K5" s="184"/>
    </row>
    <row r="6" spans="1:12" ht="41.25" customHeight="1" x14ac:dyDescent="0.2">
      <c r="A6" s="181"/>
      <c r="B6" s="180"/>
      <c r="C6" s="179"/>
      <c r="D6" s="180"/>
      <c r="E6" s="180"/>
      <c r="F6" s="180"/>
      <c r="G6" s="169"/>
      <c r="H6" s="169"/>
      <c r="I6" s="169"/>
      <c r="J6" s="2" t="s">
        <v>295</v>
      </c>
      <c r="K6" s="2" t="s">
        <v>296</v>
      </c>
    </row>
    <row r="7" spans="1:12" ht="12.75" x14ac:dyDescent="0.2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4">
        <v>7</v>
      </c>
      <c r="H7" s="100">
        <v>8</v>
      </c>
      <c r="I7" s="100">
        <v>9</v>
      </c>
      <c r="J7" s="4">
        <v>10</v>
      </c>
      <c r="K7" s="4">
        <v>11</v>
      </c>
    </row>
    <row r="8" spans="1:12" s="80" customFormat="1" ht="12.75" x14ac:dyDescent="0.2">
      <c r="A8" s="37" t="s">
        <v>90</v>
      </c>
      <c r="B8" s="8" t="s">
        <v>54</v>
      </c>
      <c r="C8" s="8" t="s">
        <v>91</v>
      </c>
      <c r="D8" s="38"/>
      <c r="E8" s="3"/>
      <c r="F8" s="3"/>
      <c r="G8" s="40">
        <f>G9</f>
        <v>815.8</v>
      </c>
      <c r="H8" s="40">
        <f>H9</f>
        <v>0</v>
      </c>
      <c r="I8" s="40">
        <f>I9</f>
        <v>815.8</v>
      </c>
      <c r="J8" s="40">
        <f>J9</f>
        <v>815.8</v>
      </c>
      <c r="K8" s="40">
        <f>K9</f>
        <v>815.8</v>
      </c>
    </row>
    <row r="9" spans="1:12" ht="33" customHeight="1" x14ac:dyDescent="0.2">
      <c r="A9" s="39" t="s">
        <v>42</v>
      </c>
      <c r="B9" s="5" t="s">
        <v>54</v>
      </c>
      <c r="C9" s="5" t="s">
        <v>91</v>
      </c>
      <c r="D9" s="5"/>
      <c r="E9" s="7"/>
      <c r="F9" s="7"/>
      <c r="G9" s="41">
        <v>815.8</v>
      </c>
      <c r="H9" s="41">
        <v>0</v>
      </c>
      <c r="I9" s="41">
        <v>815.8</v>
      </c>
      <c r="J9" s="41">
        <v>815.8</v>
      </c>
      <c r="K9" s="41">
        <v>815.8</v>
      </c>
    </row>
    <row r="10" spans="1:12" ht="39" customHeight="1" x14ac:dyDescent="0.2">
      <c r="A10" s="39" t="s">
        <v>43</v>
      </c>
      <c r="B10" s="5" t="s">
        <v>54</v>
      </c>
      <c r="C10" s="5" t="s">
        <v>91</v>
      </c>
      <c r="D10" s="5" t="s">
        <v>11</v>
      </c>
      <c r="E10" s="7"/>
      <c r="F10" s="7"/>
      <c r="G10" s="41">
        <v>815.8</v>
      </c>
      <c r="H10" s="41">
        <v>0</v>
      </c>
      <c r="I10" s="41">
        <v>815.8</v>
      </c>
      <c r="J10" s="41">
        <v>815.8</v>
      </c>
      <c r="K10" s="41">
        <v>815.8</v>
      </c>
    </row>
    <row r="11" spans="1:12" ht="28.15" customHeight="1" x14ac:dyDescent="0.2">
      <c r="A11" s="39" t="s">
        <v>44</v>
      </c>
      <c r="B11" s="5" t="s">
        <v>54</v>
      </c>
      <c r="C11" s="5" t="s">
        <v>91</v>
      </c>
      <c r="D11" s="5" t="s">
        <v>11</v>
      </c>
      <c r="E11" s="7" t="s">
        <v>122</v>
      </c>
      <c r="F11" s="7" t="s">
        <v>123</v>
      </c>
      <c r="G11" s="41">
        <v>815.8</v>
      </c>
      <c r="H11" s="41">
        <v>0</v>
      </c>
      <c r="I11" s="41">
        <v>815.8</v>
      </c>
      <c r="J11" s="41">
        <v>815.8</v>
      </c>
      <c r="K11" s="41">
        <v>815.8</v>
      </c>
    </row>
    <row r="12" spans="1:12" s="80" customFormat="1" ht="12.75" x14ac:dyDescent="0.2">
      <c r="A12" s="37" t="s">
        <v>7</v>
      </c>
      <c r="B12" s="8" t="s">
        <v>54</v>
      </c>
      <c r="C12" s="8" t="s">
        <v>91</v>
      </c>
      <c r="D12" s="8" t="s">
        <v>160</v>
      </c>
      <c r="E12" s="3" t="s">
        <v>152</v>
      </c>
      <c r="F12" s="3"/>
      <c r="G12" s="40">
        <f>G13+G14+G15</f>
        <v>2251.8000000000002</v>
      </c>
      <c r="H12" s="40">
        <f>H13+H14+H15</f>
        <v>98</v>
      </c>
      <c r="I12" s="40">
        <f>I13+I14+I15</f>
        <v>2349.8000000000002</v>
      </c>
      <c r="J12" s="40">
        <f>J13+J14+J15</f>
        <v>2438.6</v>
      </c>
      <c r="K12" s="40">
        <f>K13+K14+K15</f>
        <v>2740.2</v>
      </c>
    </row>
    <row r="13" spans="1:12" ht="63.75" x14ac:dyDescent="0.2">
      <c r="A13" s="39" t="s">
        <v>121</v>
      </c>
      <c r="B13" s="5" t="s">
        <v>54</v>
      </c>
      <c r="C13" s="5" t="s">
        <v>91</v>
      </c>
      <c r="D13" s="5" t="s">
        <v>160</v>
      </c>
      <c r="E13" s="7" t="s">
        <v>152</v>
      </c>
      <c r="F13" s="7" t="s">
        <v>123</v>
      </c>
      <c r="G13" s="41">
        <v>1579.8</v>
      </c>
      <c r="H13" s="41">
        <v>0</v>
      </c>
      <c r="I13" s="41">
        <v>1579.8</v>
      </c>
      <c r="J13" s="43">
        <v>1579.8</v>
      </c>
      <c r="K13" s="44">
        <v>1579.8</v>
      </c>
    </row>
    <row r="14" spans="1:12" ht="36" customHeight="1" x14ac:dyDescent="0.2">
      <c r="A14" s="39" t="s">
        <v>124</v>
      </c>
      <c r="B14" s="5" t="s">
        <v>54</v>
      </c>
      <c r="C14" s="5" t="s">
        <v>91</v>
      </c>
      <c r="D14" s="5" t="s">
        <v>160</v>
      </c>
      <c r="E14" s="7" t="s">
        <v>152</v>
      </c>
      <c r="F14" s="7" t="s">
        <v>125</v>
      </c>
      <c r="G14" s="41">
        <v>602</v>
      </c>
      <c r="H14" s="41">
        <v>98</v>
      </c>
      <c r="I14" s="41">
        <v>700</v>
      </c>
      <c r="J14" s="41">
        <v>778.8</v>
      </c>
      <c r="K14" s="41">
        <v>1080.4000000000001</v>
      </c>
    </row>
    <row r="15" spans="1:12" ht="33" customHeight="1" x14ac:dyDescent="0.2">
      <c r="A15" s="39" t="s">
        <v>127</v>
      </c>
      <c r="B15" s="5" t="s">
        <v>54</v>
      </c>
      <c r="C15" s="5" t="s">
        <v>91</v>
      </c>
      <c r="D15" s="5" t="s">
        <v>160</v>
      </c>
      <c r="E15" s="7" t="s">
        <v>152</v>
      </c>
      <c r="F15" s="7" t="s">
        <v>128</v>
      </c>
      <c r="G15" s="41">
        <v>70</v>
      </c>
      <c r="H15" s="41">
        <v>0</v>
      </c>
      <c r="I15" s="41">
        <v>70</v>
      </c>
      <c r="J15" s="43">
        <v>80</v>
      </c>
      <c r="K15" s="43">
        <v>80</v>
      </c>
    </row>
    <row r="16" spans="1:12" ht="18.600000000000001" customHeight="1" x14ac:dyDescent="0.2">
      <c r="A16" s="37" t="s">
        <v>45</v>
      </c>
      <c r="B16" s="8" t="s">
        <v>54</v>
      </c>
      <c r="C16" s="8" t="s">
        <v>91</v>
      </c>
      <c r="D16" s="8" t="s">
        <v>83</v>
      </c>
      <c r="E16" s="85" t="s">
        <v>129</v>
      </c>
      <c r="F16" s="3"/>
      <c r="G16" s="40">
        <f>G17</f>
        <v>20</v>
      </c>
      <c r="H16" s="40">
        <f>H17</f>
        <v>0</v>
      </c>
      <c r="I16" s="40">
        <f>I17</f>
        <v>20</v>
      </c>
      <c r="J16" s="40">
        <f>J17</f>
        <v>21.5</v>
      </c>
      <c r="K16" s="40">
        <f>K17</f>
        <v>23</v>
      </c>
    </row>
    <row r="17" spans="1:11" ht="12.75" x14ac:dyDescent="0.2">
      <c r="A17" s="39" t="s">
        <v>46</v>
      </c>
      <c r="B17" s="5" t="s">
        <v>54</v>
      </c>
      <c r="C17" s="5" t="s">
        <v>91</v>
      </c>
      <c r="D17" s="5" t="s">
        <v>83</v>
      </c>
      <c r="E17" s="86" t="s">
        <v>129</v>
      </c>
      <c r="F17" s="7" t="s">
        <v>128</v>
      </c>
      <c r="G17" s="41">
        <v>20</v>
      </c>
      <c r="H17" s="41">
        <v>0</v>
      </c>
      <c r="I17" s="41">
        <v>20</v>
      </c>
      <c r="J17" s="41">
        <v>21.5</v>
      </c>
      <c r="K17" s="41">
        <v>23</v>
      </c>
    </row>
    <row r="18" spans="1:11" s="80" customFormat="1" ht="12.75" x14ac:dyDescent="0.2">
      <c r="A18" s="37" t="s">
        <v>9</v>
      </c>
      <c r="B18" s="8" t="s">
        <v>54</v>
      </c>
      <c r="C18" s="8" t="s">
        <v>91</v>
      </c>
      <c r="D18" s="8" t="s">
        <v>80</v>
      </c>
      <c r="E18" s="3" t="s">
        <v>130</v>
      </c>
      <c r="F18" s="3"/>
      <c r="G18" s="40">
        <f>G19+G20+G21</f>
        <v>1897.2</v>
      </c>
      <c r="H18" s="40">
        <f>H19+H20+H21</f>
        <v>0</v>
      </c>
      <c r="I18" s="40">
        <f>I19+I20+I21</f>
        <v>1897.2</v>
      </c>
      <c r="J18" s="40">
        <f t="shared" ref="J18:K18" si="0">J19+J20+J21</f>
        <v>1897.2</v>
      </c>
      <c r="K18" s="40">
        <f t="shared" si="0"/>
        <v>1897.2</v>
      </c>
    </row>
    <row r="19" spans="1:11" s="55" customFormat="1" ht="77.25" customHeight="1" x14ac:dyDescent="0.2">
      <c r="A19" s="39" t="s">
        <v>121</v>
      </c>
      <c r="B19" s="51" t="s">
        <v>54</v>
      </c>
      <c r="C19" s="51" t="s">
        <v>91</v>
      </c>
      <c r="D19" s="51" t="s">
        <v>80</v>
      </c>
      <c r="E19" s="53" t="s">
        <v>130</v>
      </c>
      <c r="F19" s="53" t="s">
        <v>123</v>
      </c>
      <c r="G19" s="58">
        <v>1887.2</v>
      </c>
      <c r="H19" s="58">
        <v>0</v>
      </c>
      <c r="I19" s="58">
        <v>1887.2</v>
      </c>
      <c r="J19" s="43">
        <v>1887.2</v>
      </c>
      <c r="K19" s="43">
        <v>1887.2</v>
      </c>
    </row>
    <row r="20" spans="1:11" s="55" customFormat="1" ht="35.25" customHeight="1" x14ac:dyDescent="0.2">
      <c r="A20" s="39" t="s">
        <v>124</v>
      </c>
      <c r="B20" s="51" t="s">
        <v>54</v>
      </c>
      <c r="C20" s="51" t="s">
        <v>91</v>
      </c>
      <c r="D20" s="51" t="s">
        <v>80</v>
      </c>
      <c r="E20" s="53" t="s">
        <v>130</v>
      </c>
      <c r="F20" s="53" t="s">
        <v>125</v>
      </c>
      <c r="G20" s="58">
        <v>5</v>
      </c>
      <c r="H20" s="58">
        <v>0</v>
      </c>
      <c r="I20" s="58">
        <v>5</v>
      </c>
      <c r="J20" s="58">
        <v>5</v>
      </c>
      <c r="K20" s="58">
        <v>5</v>
      </c>
    </row>
    <row r="21" spans="1:11" s="55" customFormat="1" ht="33.75" customHeight="1" x14ac:dyDescent="0.2">
      <c r="A21" s="39" t="s">
        <v>127</v>
      </c>
      <c r="B21" s="51" t="s">
        <v>54</v>
      </c>
      <c r="C21" s="51" t="s">
        <v>91</v>
      </c>
      <c r="D21" s="51" t="s">
        <v>80</v>
      </c>
      <c r="E21" s="53" t="s">
        <v>130</v>
      </c>
      <c r="F21" s="53" t="s">
        <v>128</v>
      </c>
      <c r="G21" s="58">
        <v>5</v>
      </c>
      <c r="H21" s="58">
        <v>0</v>
      </c>
      <c r="I21" s="58">
        <v>5</v>
      </c>
      <c r="J21" s="58">
        <v>5</v>
      </c>
      <c r="K21" s="58">
        <v>5</v>
      </c>
    </row>
    <row r="22" spans="1:11" s="82" customFormat="1" ht="29.25" customHeight="1" x14ac:dyDescent="0.2">
      <c r="A22" s="95" t="s">
        <v>131</v>
      </c>
      <c r="B22" s="59" t="s">
        <v>54</v>
      </c>
      <c r="C22" s="59" t="s">
        <v>91</v>
      </c>
      <c r="D22" s="59" t="s">
        <v>80</v>
      </c>
      <c r="E22" s="60" t="s">
        <v>132</v>
      </c>
      <c r="F22" s="60"/>
      <c r="G22" s="63">
        <f>G23</f>
        <v>4.7</v>
      </c>
      <c r="H22" s="63">
        <f>H23</f>
        <v>0</v>
      </c>
      <c r="I22" s="63">
        <f>I23</f>
        <v>4.7</v>
      </c>
      <c r="J22" s="63">
        <f t="shared" ref="J22:K22" si="1">J23</f>
        <v>4.7</v>
      </c>
      <c r="K22" s="63">
        <f t="shared" si="1"/>
        <v>4.7</v>
      </c>
    </row>
    <row r="23" spans="1:11" s="55" customFormat="1" ht="29.25" customHeight="1" x14ac:dyDescent="0.2">
      <c r="A23" s="39" t="s">
        <v>124</v>
      </c>
      <c r="B23" s="51" t="s">
        <v>54</v>
      </c>
      <c r="C23" s="51" t="s">
        <v>91</v>
      </c>
      <c r="D23" s="51" t="s">
        <v>80</v>
      </c>
      <c r="E23" s="53" t="s">
        <v>132</v>
      </c>
      <c r="F23" s="53" t="s">
        <v>125</v>
      </c>
      <c r="G23" s="58">
        <v>4.7</v>
      </c>
      <c r="H23" s="58">
        <v>0</v>
      </c>
      <c r="I23" s="58">
        <v>4.7</v>
      </c>
      <c r="J23" s="43">
        <v>4.7</v>
      </c>
      <c r="K23" s="43">
        <v>4.7</v>
      </c>
    </row>
    <row r="24" spans="1:11" s="82" customFormat="1" ht="19.899999999999999" customHeight="1" x14ac:dyDescent="0.2">
      <c r="A24" s="95" t="s">
        <v>0</v>
      </c>
      <c r="B24" s="59" t="s">
        <v>54</v>
      </c>
      <c r="C24" s="59" t="s">
        <v>49</v>
      </c>
      <c r="D24" s="59" t="s">
        <v>1</v>
      </c>
      <c r="E24" s="60" t="s">
        <v>133</v>
      </c>
      <c r="F24" s="60"/>
      <c r="G24" s="63">
        <f>G25+G26</f>
        <v>80.3</v>
      </c>
      <c r="H24" s="63">
        <f>H25+H26</f>
        <v>0</v>
      </c>
      <c r="I24" s="63">
        <f>I25+I26</f>
        <v>80.3</v>
      </c>
      <c r="J24" s="63">
        <f>J25+J26</f>
        <v>81.2</v>
      </c>
      <c r="K24" s="63">
        <f>K25+K26</f>
        <v>84.2</v>
      </c>
    </row>
    <row r="25" spans="1:11" s="55" customFormat="1" ht="61.5" customHeight="1" x14ac:dyDescent="0.2">
      <c r="A25" s="39" t="s">
        <v>121</v>
      </c>
      <c r="B25" s="51" t="s">
        <v>54</v>
      </c>
      <c r="C25" s="51" t="s">
        <v>49</v>
      </c>
      <c r="D25" s="51" t="s">
        <v>1</v>
      </c>
      <c r="E25" s="53" t="s">
        <v>133</v>
      </c>
      <c r="F25" s="53" t="s">
        <v>123</v>
      </c>
      <c r="G25" s="58">
        <v>61.9</v>
      </c>
      <c r="H25" s="58">
        <v>0</v>
      </c>
      <c r="I25" s="58">
        <v>61.9</v>
      </c>
      <c r="J25" s="58">
        <v>61.9</v>
      </c>
      <c r="K25" s="58">
        <v>61.9</v>
      </c>
    </row>
    <row r="26" spans="1:11" s="55" customFormat="1" ht="39.75" customHeight="1" x14ac:dyDescent="0.2">
      <c r="A26" s="39" t="s">
        <v>124</v>
      </c>
      <c r="B26" s="51" t="s">
        <v>54</v>
      </c>
      <c r="C26" s="51" t="s">
        <v>49</v>
      </c>
      <c r="D26" s="51" t="s">
        <v>1</v>
      </c>
      <c r="E26" s="53" t="s">
        <v>133</v>
      </c>
      <c r="F26" s="53" t="s">
        <v>125</v>
      </c>
      <c r="G26" s="58">
        <v>18.399999999999999</v>
      </c>
      <c r="H26" s="58">
        <v>0</v>
      </c>
      <c r="I26" s="58">
        <v>18.399999999999999</v>
      </c>
      <c r="J26" s="58">
        <v>19.3</v>
      </c>
      <c r="K26" s="58">
        <v>22.3</v>
      </c>
    </row>
    <row r="27" spans="1:11" s="82" customFormat="1" ht="19.149999999999999" customHeight="1" x14ac:dyDescent="0.2">
      <c r="A27" s="81" t="s">
        <v>47</v>
      </c>
      <c r="B27" s="59" t="s">
        <v>54</v>
      </c>
      <c r="C27" s="59" t="s">
        <v>13</v>
      </c>
      <c r="D27" s="59" t="s">
        <v>38</v>
      </c>
      <c r="E27" s="60" t="s">
        <v>135</v>
      </c>
      <c r="F27" s="60"/>
      <c r="G27" s="61">
        <f>G28</f>
        <v>50</v>
      </c>
      <c r="H27" s="61">
        <f>H28</f>
        <v>0</v>
      </c>
      <c r="I27" s="61">
        <f>I28</f>
        <v>50</v>
      </c>
      <c r="J27" s="61">
        <v>150</v>
      </c>
      <c r="K27" s="61">
        <v>160</v>
      </c>
    </row>
    <row r="28" spans="1:11" s="55" customFormat="1" ht="44.45" customHeight="1" x14ac:dyDescent="0.2">
      <c r="A28" s="50" t="s">
        <v>134</v>
      </c>
      <c r="B28" s="51" t="s">
        <v>54</v>
      </c>
      <c r="C28" s="51" t="s">
        <v>13</v>
      </c>
      <c r="D28" s="51" t="s">
        <v>38</v>
      </c>
      <c r="E28" s="53" t="s">
        <v>135</v>
      </c>
      <c r="F28" s="53" t="s">
        <v>125</v>
      </c>
      <c r="G28" s="58">
        <v>50</v>
      </c>
      <c r="H28" s="58">
        <v>0</v>
      </c>
      <c r="I28" s="58">
        <v>50</v>
      </c>
      <c r="J28" s="58">
        <v>150</v>
      </c>
      <c r="K28" s="58">
        <v>160</v>
      </c>
    </row>
    <row r="29" spans="1:11" s="82" customFormat="1" ht="15.6" customHeight="1" x14ac:dyDescent="0.2">
      <c r="A29" s="96" t="s">
        <v>136</v>
      </c>
      <c r="B29" s="59" t="s">
        <v>54</v>
      </c>
      <c r="C29" s="59" t="s">
        <v>3</v>
      </c>
      <c r="D29" s="59" t="s">
        <v>5</v>
      </c>
      <c r="E29" s="60" t="s">
        <v>138</v>
      </c>
      <c r="F29" s="60"/>
      <c r="G29" s="63">
        <f>G30</f>
        <v>0</v>
      </c>
      <c r="H29" s="63">
        <f>H30</f>
        <v>0</v>
      </c>
      <c r="I29" s="63">
        <f>I30</f>
        <v>0</v>
      </c>
      <c r="J29" s="63">
        <f>J30</f>
        <v>0</v>
      </c>
      <c r="K29" s="63">
        <f>K30</f>
        <v>0</v>
      </c>
    </row>
    <row r="30" spans="1:11" s="55" customFormat="1" ht="30.75" customHeight="1" x14ac:dyDescent="0.2">
      <c r="A30" s="50" t="s">
        <v>137</v>
      </c>
      <c r="B30" s="51" t="s">
        <v>54</v>
      </c>
      <c r="C30" s="51" t="s">
        <v>3</v>
      </c>
      <c r="D30" s="51" t="s">
        <v>5</v>
      </c>
      <c r="E30" s="53" t="s">
        <v>138</v>
      </c>
      <c r="F30" s="53" t="s">
        <v>125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</row>
    <row r="31" spans="1:11" s="82" customFormat="1" ht="21" customHeight="1" x14ac:dyDescent="0.2">
      <c r="A31" s="81" t="s">
        <v>37</v>
      </c>
      <c r="B31" s="59" t="s">
        <v>54</v>
      </c>
      <c r="C31" s="59" t="s">
        <v>58</v>
      </c>
      <c r="D31" s="59"/>
      <c r="E31" s="60"/>
      <c r="F31" s="60"/>
      <c r="G31" s="61">
        <f>G33+G34+G35+G32</f>
        <v>175</v>
      </c>
      <c r="H31" s="61">
        <f>H33+H34+H35+H32</f>
        <v>0</v>
      </c>
      <c r="I31" s="61">
        <f>I33+I34+I35+I32</f>
        <v>175</v>
      </c>
      <c r="J31" s="61">
        <f t="shared" ref="J31:K31" si="2">J33+J34+J35+J32</f>
        <v>365</v>
      </c>
      <c r="K31" s="61">
        <f t="shared" si="2"/>
        <v>565</v>
      </c>
    </row>
    <row r="32" spans="1:11" s="55" customFormat="1" ht="57" customHeight="1" x14ac:dyDescent="0.2">
      <c r="A32" s="56" t="s">
        <v>139</v>
      </c>
      <c r="B32" s="51" t="s">
        <v>54</v>
      </c>
      <c r="C32" s="51" t="s">
        <v>58</v>
      </c>
      <c r="D32" s="51" t="s">
        <v>39</v>
      </c>
      <c r="E32" s="53" t="s">
        <v>140</v>
      </c>
      <c r="F32" s="53" t="s">
        <v>125</v>
      </c>
      <c r="G32" s="54">
        <v>50</v>
      </c>
      <c r="H32" s="54">
        <v>0</v>
      </c>
      <c r="I32" s="54">
        <v>50</v>
      </c>
      <c r="J32" s="54">
        <v>55</v>
      </c>
      <c r="K32" s="54">
        <v>55</v>
      </c>
    </row>
    <row r="33" spans="1:11" s="55" customFormat="1" ht="54.6" customHeight="1" x14ac:dyDescent="0.2">
      <c r="A33" s="56" t="s">
        <v>141</v>
      </c>
      <c r="B33" s="51" t="s">
        <v>54</v>
      </c>
      <c r="C33" s="51" t="s">
        <v>58</v>
      </c>
      <c r="D33" s="51" t="s">
        <v>39</v>
      </c>
      <c r="E33" s="53" t="s">
        <v>142</v>
      </c>
      <c r="F33" s="53" t="s">
        <v>125</v>
      </c>
      <c r="G33" s="54">
        <v>5</v>
      </c>
      <c r="H33" s="54">
        <v>0</v>
      </c>
      <c r="I33" s="54">
        <v>5</v>
      </c>
      <c r="J33" s="54">
        <v>10</v>
      </c>
      <c r="K33" s="54">
        <v>10</v>
      </c>
    </row>
    <row r="34" spans="1:11" s="55" customFormat="1" ht="56.25" customHeight="1" x14ac:dyDescent="0.2">
      <c r="A34" s="56" t="s">
        <v>143</v>
      </c>
      <c r="B34" s="51" t="s">
        <v>54</v>
      </c>
      <c r="C34" s="51" t="s">
        <v>58</v>
      </c>
      <c r="D34" s="51" t="s">
        <v>39</v>
      </c>
      <c r="E34" s="53" t="s">
        <v>144</v>
      </c>
      <c r="F34" s="53" t="s">
        <v>125</v>
      </c>
      <c r="G34" s="54">
        <v>100</v>
      </c>
      <c r="H34" s="54">
        <v>0</v>
      </c>
      <c r="I34" s="54">
        <v>100</v>
      </c>
      <c r="J34" s="43">
        <v>100</v>
      </c>
      <c r="K34" s="43">
        <v>100</v>
      </c>
    </row>
    <row r="35" spans="1:11" s="55" customFormat="1" ht="67.5" customHeight="1" x14ac:dyDescent="0.2">
      <c r="A35" s="50" t="s">
        <v>92</v>
      </c>
      <c r="B35" s="51" t="s">
        <v>54</v>
      </c>
      <c r="C35" s="51" t="s">
        <v>58</v>
      </c>
      <c r="D35" s="51" t="s">
        <v>93</v>
      </c>
      <c r="E35" s="53" t="s">
        <v>145</v>
      </c>
      <c r="F35" s="53" t="s">
        <v>125</v>
      </c>
      <c r="G35" s="54">
        <v>20</v>
      </c>
      <c r="H35" s="54">
        <v>0</v>
      </c>
      <c r="I35" s="54">
        <v>20</v>
      </c>
      <c r="J35" s="43">
        <v>200</v>
      </c>
      <c r="K35" s="43">
        <v>400</v>
      </c>
    </row>
    <row r="36" spans="1:11" s="82" customFormat="1" ht="17.25" customHeight="1" x14ac:dyDescent="0.2">
      <c r="A36" s="81" t="s">
        <v>61</v>
      </c>
      <c r="B36" s="59" t="s">
        <v>54</v>
      </c>
      <c r="C36" s="59" t="s">
        <v>15</v>
      </c>
      <c r="D36" s="59"/>
      <c r="E36" s="60"/>
      <c r="F36" s="60"/>
      <c r="G36" s="63">
        <f>G37</f>
        <v>1330.7</v>
      </c>
      <c r="H36" s="63">
        <f>H37</f>
        <v>272.60000000000002</v>
      </c>
      <c r="I36" s="63">
        <f>I37</f>
        <v>1603.3000000000002</v>
      </c>
      <c r="J36" s="63">
        <f t="shared" ref="J36:K36" si="3">J37</f>
        <v>1330.7</v>
      </c>
      <c r="K36" s="63">
        <f t="shared" si="3"/>
        <v>1330.7</v>
      </c>
    </row>
    <row r="37" spans="1:11" s="55" customFormat="1" ht="19.149999999999999" customHeight="1" x14ac:dyDescent="0.2">
      <c r="A37" s="56" t="s">
        <v>16</v>
      </c>
      <c r="B37" s="51" t="s">
        <v>54</v>
      </c>
      <c r="C37" s="51" t="s">
        <v>15</v>
      </c>
      <c r="D37" s="51" t="s">
        <v>17</v>
      </c>
      <c r="E37" s="53"/>
      <c r="F37" s="53"/>
      <c r="G37" s="58">
        <f>G38+G39+G40</f>
        <v>1330.7</v>
      </c>
      <c r="H37" s="58">
        <v>272.60000000000002</v>
      </c>
      <c r="I37" s="58">
        <f>I38+I39+I40</f>
        <v>1603.3000000000002</v>
      </c>
      <c r="J37" s="58">
        <f t="shared" ref="J37:K37" si="4">J38+J39+J40</f>
        <v>1330.7</v>
      </c>
      <c r="K37" s="58">
        <f t="shared" si="4"/>
        <v>1330.7</v>
      </c>
    </row>
    <row r="38" spans="1:11" s="55" customFormat="1" ht="75" customHeight="1" x14ac:dyDescent="0.2">
      <c r="A38" s="39" t="s">
        <v>121</v>
      </c>
      <c r="B38" s="51" t="s">
        <v>54</v>
      </c>
      <c r="C38" s="51" t="s">
        <v>15</v>
      </c>
      <c r="D38" s="51" t="s">
        <v>17</v>
      </c>
      <c r="E38" s="53" t="s">
        <v>146</v>
      </c>
      <c r="F38" s="53" t="s">
        <v>123</v>
      </c>
      <c r="G38" s="58">
        <v>925.7</v>
      </c>
      <c r="H38" s="58">
        <v>272.60000000000002</v>
      </c>
      <c r="I38" s="58">
        <f>G38+H38</f>
        <v>1198.3000000000002</v>
      </c>
      <c r="J38" s="43">
        <v>925.7</v>
      </c>
      <c r="K38" s="43">
        <v>925.7</v>
      </c>
    </row>
    <row r="39" spans="1:11" s="55" customFormat="1" ht="35.25" customHeight="1" x14ac:dyDescent="0.2">
      <c r="A39" s="39" t="s">
        <v>124</v>
      </c>
      <c r="B39" s="51" t="s">
        <v>54</v>
      </c>
      <c r="C39" s="51" t="s">
        <v>15</v>
      </c>
      <c r="D39" s="51" t="s">
        <v>17</v>
      </c>
      <c r="E39" s="53" t="s">
        <v>146</v>
      </c>
      <c r="F39" s="53" t="s">
        <v>125</v>
      </c>
      <c r="G39" s="58">
        <v>400</v>
      </c>
      <c r="H39" s="58">
        <v>0</v>
      </c>
      <c r="I39" s="58">
        <v>400</v>
      </c>
      <c r="J39" s="58">
        <v>400</v>
      </c>
      <c r="K39" s="58">
        <v>400</v>
      </c>
    </row>
    <row r="40" spans="1:11" s="55" customFormat="1" ht="33.75" customHeight="1" x14ac:dyDescent="0.2">
      <c r="A40" s="39" t="s">
        <v>127</v>
      </c>
      <c r="B40" s="51" t="s">
        <v>54</v>
      </c>
      <c r="C40" s="51" t="s">
        <v>15</v>
      </c>
      <c r="D40" s="51" t="s">
        <v>17</v>
      </c>
      <c r="E40" s="53" t="s">
        <v>146</v>
      </c>
      <c r="F40" s="53" t="s">
        <v>128</v>
      </c>
      <c r="G40" s="58">
        <v>5</v>
      </c>
      <c r="H40" s="58">
        <v>0</v>
      </c>
      <c r="I40" s="58">
        <v>5</v>
      </c>
      <c r="J40" s="58">
        <v>5</v>
      </c>
      <c r="K40" s="58">
        <v>5</v>
      </c>
    </row>
    <row r="41" spans="1:11" s="82" customFormat="1" ht="17.25" customHeight="1" x14ac:dyDescent="0.2">
      <c r="A41" s="81" t="s">
        <v>290</v>
      </c>
      <c r="B41" s="59" t="s">
        <v>54</v>
      </c>
      <c r="C41" s="59" t="s">
        <v>289</v>
      </c>
      <c r="D41" s="59"/>
      <c r="E41" s="60"/>
      <c r="F41" s="60"/>
      <c r="G41" s="63">
        <f>G42</f>
        <v>40</v>
      </c>
      <c r="H41" s="63">
        <f>H42</f>
        <v>0</v>
      </c>
      <c r="I41" s="63">
        <f>I42</f>
        <v>40</v>
      </c>
      <c r="J41" s="63">
        <f t="shared" ref="J41:K41" si="5">J42</f>
        <v>40</v>
      </c>
      <c r="K41" s="63">
        <f t="shared" si="5"/>
        <v>40</v>
      </c>
    </row>
    <row r="42" spans="1:11" s="55" customFormat="1" ht="19.149999999999999" customHeight="1" x14ac:dyDescent="0.2">
      <c r="A42" s="56" t="s">
        <v>297</v>
      </c>
      <c r="B42" s="51" t="s">
        <v>54</v>
      </c>
      <c r="C42" s="51" t="s">
        <v>289</v>
      </c>
      <c r="D42" s="51" t="s">
        <v>153</v>
      </c>
      <c r="E42" s="53"/>
      <c r="F42" s="53"/>
      <c r="G42" s="58">
        <f>G43+G44+G45</f>
        <v>40</v>
      </c>
      <c r="H42" s="58">
        <v>0</v>
      </c>
      <c r="I42" s="58">
        <f>I43+I44+I45</f>
        <v>40</v>
      </c>
      <c r="J42" s="58">
        <f t="shared" ref="J42:K42" si="6">J43+J44+J45</f>
        <v>40</v>
      </c>
      <c r="K42" s="58">
        <f t="shared" si="6"/>
        <v>40</v>
      </c>
    </row>
    <row r="43" spans="1:11" s="55" customFormat="1" ht="75" customHeight="1" x14ac:dyDescent="0.2">
      <c r="A43" s="39" t="s">
        <v>298</v>
      </c>
      <c r="B43" s="51" t="s">
        <v>54</v>
      </c>
      <c r="C43" s="51" t="s">
        <v>289</v>
      </c>
      <c r="D43" s="51" t="s">
        <v>153</v>
      </c>
      <c r="E43" s="53" t="s">
        <v>152</v>
      </c>
      <c r="F43" s="53" t="s">
        <v>126</v>
      </c>
      <c r="G43" s="58">
        <v>40</v>
      </c>
      <c r="H43" s="58">
        <v>0</v>
      </c>
      <c r="I43" s="58">
        <v>40</v>
      </c>
      <c r="J43" s="43">
        <v>40</v>
      </c>
      <c r="K43" s="43">
        <v>40</v>
      </c>
    </row>
    <row r="44" spans="1:11" s="82" customFormat="1" ht="21" customHeight="1" x14ac:dyDescent="0.2">
      <c r="A44" s="83" t="s">
        <v>48</v>
      </c>
      <c r="B44" s="59" t="s">
        <v>54</v>
      </c>
      <c r="C44" s="59" t="s">
        <v>72</v>
      </c>
      <c r="D44" s="59" t="s">
        <v>73</v>
      </c>
      <c r="E44" s="60"/>
      <c r="F44" s="60"/>
      <c r="G44" s="63">
        <f>G45</f>
        <v>0</v>
      </c>
      <c r="H44" s="63">
        <f>H45</f>
        <v>0</v>
      </c>
      <c r="I44" s="63">
        <f>I45</f>
        <v>0</v>
      </c>
      <c r="J44" s="63">
        <f>J45</f>
        <v>0</v>
      </c>
      <c r="K44" s="63">
        <f>K45</f>
        <v>0</v>
      </c>
    </row>
    <row r="45" spans="1:11" s="55" customFormat="1" ht="42.6" customHeight="1" x14ac:dyDescent="0.2">
      <c r="A45" s="57" t="s">
        <v>147</v>
      </c>
      <c r="B45" s="52" t="s">
        <v>54</v>
      </c>
      <c r="C45" s="52" t="s">
        <v>72</v>
      </c>
      <c r="D45" s="52" t="s">
        <v>73</v>
      </c>
      <c r="E45" s="52" t="s">
        <v>148</v>
      </c>
      <c r="F45" s="52" t="s">
        <v>125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</row>
    <row r="46" spans="1:11" s="82" customFormat="1" ht="28.9" customHeight="1" x14ac:dyDescent="0.2">
      <c r="A46" s="84" t="s">
        <v>21</v>
      </c>
      <c r="B46" s="59" t="s">
        <v>54</v>
      </c>
      <c r="C46" s="59" t="s">
        <v>20</v>
      </c>
      <c r="D46" s="59" t="s">
        <v>22</v>
      </c>
      <c r="E46" s="59" t="s">
        <v>149</v>
      </c>
      <c r="F46" s="59"/>
      <c r="G46" s="63">
        <f>G47</f>
        <v>12</v>
      </c>
      <c r="H46" s="63">
        <f>H47</f>
        <v>0</v>
      </c>
      <c r="I46" s="63">
        <f>I47</f>
        <v>12</v>
      </c>
      <c r="J46" s="63">
        <f>J47</f>
        <v>12</v>
      </c>
      <c r="K46" s="63">
        <f>K47</f>
        <v>12</v>
      </c>
    </row>
    <row r="47" spans="1:11" s="55" customFormat="1" ht="12.75" x14ac:dyDescent="0.2">
      <c r="A47" s="62" t="s">
        <v>19</v>
      </c>
      <c r="B47" s="64" t="s">
        <v>54</v>
      </c>
      <c r="C47" s="64" t="s">
        <v>20</v>
      </c>
      <c r="D47" s="64" t="s">
        <v>22</v>
      </c>
      <c r="E47" s="64" t="s">
        <v>149</v>
      </c>
      <c r="F47" s="64" t="s">
        <v>150</v>
      </c>
      <c r="G47" s="65">
        <v>12</v>
      </c>
      <c r="H47" s="65">
        <v>0</v>
      </c>
      <c r="I47" s="65">
        <v>12</v>
      </c>
      <c r="J47" s="43">
        <v>12</v>
      </c>
      <c r="K47" s="43">
        <v>12</v>
      </c>
    </row>
    <row r="48" spans="1:11" s="55" customFormat="1" ht="12.75" x14ac:dyDescent="0.2">
      <c r="A48" s="66" t="s">
        <v>74</v>
      </c>
      <c r="B48" s="67"/>
      <c r="C48" s="67"/>
      <c r="D48" s="67"/>
      <c r="E48" s="67"/>
      <c r="F48" s="67"/>
      <c r="G48" s="68">
        <f>G8+G12+G16+G18+G22+G24+G27+G29+G31+G36+G44+G46+G41</f>
        <v>6677.5</v>
      </c>
      <c r="H48" s="68">
        <f>H8+H12+H16+H18+H22+H24+H27+H29+H31+H36+H44+H46+H41</f>
        <v>370.6</v>
      </c>
      <c r="I48" s="68">
        <f>I8+I12+I16+I18+I22+I24+I27+I29+I31+I36+I44+I46+I41</f>
        <v>7048.1</v>
      </c>
      <c r="J48" s="68">
        <f>J8+J12+J16+J18+J22+J24+J27+J29+J31+J36+J44+J46+J41</f>
        <v>7156.6999999999989</v>
      </c>
      <c r="K48" s="68">
        <f>K8+K12+K16+K18+K22+K24+K27+K29+K31+K36+K44+K46+K41</f>
        <v>7672.7999999999993</v>
      </c>
    </row>
    <row r="49" spans="2:10" ht="13.5" customHeight="1" x14ac:dyDescent="0.2">
      <c r="G49" s="42"/>
      <c r="H49" s="42"/>
      <c r="I49" s="42"/>
    </row>
    <row r="50" spans="2:10" s="14" customFormat="1" ht="12.75" x14ac:dyDescent="0.2">
      <c r="B50" s="163" t="s">
        <v>281</v>
      </c>
      <c r="C50" s="163"/>
      <c r="D50" s="163"/>
      <c r="E50" s="163"/>
      <c r="F50" s="1"/>
      <c r="G50" s="1"/>
      <c r="H50" s="1"/>
      <c r="I50" s="1"/>
      <c r="J50" s="1" t="s">
        <v>282</v>
      </c>
    </row>
    <row r="51" spans="2:10" s="14" customFormat="1" ht="12.75" x14ac:dyDescent="0.2">
      <c r="B51" s="163"/>
      <c r="C51" s="163"/>
      <c r="D51" s="163"/>
      <c r="E51" s="163"/>
      <c r="F51" s="1"/>
      <c r="G51" s="1"/>
      <c r="H51" s="1"/>
      <c r="I51" s="1"/>
      <c r="J51" s="1"/>
    </row>
    <row r="52" spans="2:10" s="14" customFormat="1" ht="12.75" x14ac:dyDescent="0.2">
      <c r="B52" s="163" t="s">
        <v>283</v>
      </c>
      <c r="C52" s="163"/>
      <c r="D52" s="163"/>
      <c r="E52" s="163"/>
      <c r="F52" s="1"/>
      <c r="G52" s="1"/>
      <c r="H52" s="1"/>
      <c r="I52" s="1"/>
      <c r="J52" s="1" t="s">
        <v>284</v>
      </c>
    </row>
    <row r="53" spans="2:10" s="14" customFormat="1" ht="12.75" x14ac:dyDescent="0.2">
      <c r="B53" s="163"/>
      <c r="C53" s="163"/>
      <c r="D53" s="163"/>
      <c r="E53" s="163"/>
      <c r="F53" s="1"/>
      <c r="G53" s="1"/>
      <c r="H53" s="1"/>
      <c r="I53" s="1"/>
      <c r="J53" s="1"/>
    </row>
    <row r="54" spans="2:10" s="14" customFormat="1" ht="12.75" x14ac:dyDescent="0.2">
      <c r="B54" s="163" t="s">
        <v>118</v>
      </c>
      <c r="C54" s="163"/>
      <c r="D54" s="163"/>
      <c r="E54" s="163"/>
      <c r="F54" s="1"/>
      <c r="G54" s="1"/>
      <c r="H54" s="1"/>
      <c r="I54" s="1"/>
      <c r="J54" s="1"/>
    </row>
    <row r="55" spans="2:10" s="14" customFormat="1" ht="12.75" x14ac:dyDescent="0.2">
      <c r="B55" s="163"/>
      <c r="C55" s="163"/>
      <c r="D55" s="163"/>
      <c r="E55" s="163"/>
      <c r="F55" s="1"/>
      <c r="G55" s="1"/>
      <c r="H55" s="1"/>
      <c r="I55" s="1"/>
      <c r="J55" s="1"/>
    </row>
    <row r="56" spans="2:10" s="14" customFormat="1" ht="12.75" x14ac:dyDescent="0.2">
      <c r="B56" s="163" t="s">
        <v>119</v>
      </c>
      <c r="C56" s="163"/>
      <c r="D56" s="163"/>
      <c r="E56" s="163"/>
      <c r="F56" s="1"/>
      <c r="G56" s="1"/>
      <c r="H56" s="1"/>
      <c r="I56" s="1"/>
      <c r="J56" s="1"/>
    </row>
  </sheetData>
  <mergeCells count="13">
    <mergeCell ref="C5:C6"/>
    <mergeCell ref="B5:B6"/>
    <mergeCell ref="A5:A6"/>
    <mergeCell ref="E1:G1"/>
    <mergeCell ref="A3:K3"/>
    <mergeCell ref="J5:K5"/>
    <mergeCell ref="G5:G6"/>
    <mergeCell ref="F5:F6"/>
    <mergeCell ref="E5:E6"/>
    <mergeCell ref="D5:D6"/>
    <mergeCell ref="H5:H6"/>
    <mergeCell ref="I5:I6"/>
    <mergeCell ref="I1:K1"/>
  </mergeCells>
  <phoneticPr fontId="6" type="noConversion"/>
  <pageMargins left="0.78740157480314965" right="0.39370078740157483" top="0.39370078740157483" bottom="0.39370078740157483" header="0.51181102362204722" footer="0.31496062992125984"/>
  <pageSetup paperSize="9" scale="70" fitToHeight="0" orientation="portrait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D2" sqref="D2:G2"/>
    </sheetView>
  </sheetViews>
  <sheetFormatPr defaultRowHeight="11.25" x14ac:dyDescent="0.2"/>
  <cols>
    <col min="1" max="1" width="25.5" customWidth="1"/>
    <col min="2" max="2" width="44" customWidth="1"/>
    <col min="3" max="3" width="10.33203125" customWidth="1"/>
    <col min="4" max="4" width="12" customWidth="1"/>
    <col min="5" max="5" width="11.33203125" customWidth="1"/>
    <col min="6" max="6" width="9.6640625" customWidth="1"/>
    <col min="7" max="7" width="10.6640625" customWidth="1"/>
  </cols>
  <sheetData>
    <row r="1" spans="1:7" ht="15" x14ac:dyDescent="0.25">
      <c r="A1" s="107"/>
      <c r="B1" s="107"/>
      <c r="C1" s="107"/>
      <c r="D1" s="105"/>
      <c r="E1" s="105"/>
      <c r="F1" s="105"/>
      <c r="G1" s="105"/>
    </row>
    <row r="2" spans="1:7" ht="138.75" customHeight="1" x14ac:dyDescent="0.2">
      <c r="A2" s="107"/>
      <c r="B2" s="107"/>
      <c r="C2" s="107"/>
      <c r="D2" s="182" t="s">
        <v>308</v>
      </c>
      <c r="E2" s="185"/>
      <c r="F2" s="185"/>
      <c r="G2" s="166"/>
    </row>
    <row r="3" spans="1:7" ht="15" x14ac:dyDescent="0.25">
      <c r="A3" s="107"/>
      <c r="B3" s="107"/>
      <c r="C3" s="107"/>
      <c r="D3" s="105"/>
      <c r="E3" s="108"/>
      <c r="F3" s="108"/>
    </row>
    <row r="4" spans="1:7" ht="12.75" x14ac:dyDescent="0.2">
      <c r="A4" s="107"/>
      <c r="B4" s="107"/>
      <c r="C4" s="107"/>
      <c r="D4" s="107"/>
      <c r="E4" s="107"/>
      <c r="F4" s="109"/>
    </row>
    <row r="5" spans="1:7" ht="15.75" x14ac:dyDescent="0.25">
      <c r="A5" s="186" t="s">
        <v>161</v>
      </c>
      <c r="B5" s="186"/>
      <c r="C5" s="186"/>
      <c r="D5" s="186"/>
      <c r="E5" s="186"/>
      <c r="F5" s="166"/>
      <c r="G5" s="166"/>
    </row>
    <row r="6" spans="1:7" ht="37.5" customHeight="1" x14ac:dyDescent="0.2">
      <c r="A6" s="187" t="s">
        <v>162</v>
      </c>
      <c r="B6" s="187"/>
      <c r="C6" s="187"/>
      <c r="D6" s="187"/>
      <c r="E6" s="187"/>
      <c r="F6" s="166"/>
      <c r="G6" s="166"/>
    </row>
    <row r="7" spans="1:7" ht="15.75" x14ac:dyDescent="0.2">
      <c r="A7" s="187" t="s">
        <v>206</v>
      </c>
      <c r="B7" s="187"/>
      <c r="C7" s="187"/>
      <c r="D7" s="187"/>
      <c r="E7" s="187"/>
      <c r="F7" s="166"/>
      <c r="G7" s="166"/>
    </row>
    <row r="8" spans="1:7" ht="15.75" x14ac:dyDescent="0.2">
      <c r="A8" s="137"/>
      <c r="B8" s="137"/>
      <c r="C8" s="137"/>
      <c r="D8" s="137"/>
      <c r="E8" s="137"/>
      <c r="F8" s="106"/>
      <c r="G8" s="106"/>
    </row>
    <row r="9" spans="1:7" ht="16.5" customHeight="1" x14ac:dyDescent="0.25">
      <c r="A9" s="110"/>
      <c r="B9" s="110"/>
      <c r="C9" s="110"/>
      <c r="D9" s="110"/>
      <c r="E9" s="110"/>
      <c r="F9" s="104"/>
      <c r="G9" s="110" t="s">
        <v>155</v>
      </c>
    </row>
    <row r="10" spans="1:7" ht="12.75" x14ac:dyDescent="0.2">
      <c r="A10" s="188" t="s">
        <v>163</v>
      </c>
      <c r="B10" s="188" t="s">
        <v>51</v>
      </c>
      <c r="C10" s="189" t="s">
        <v>299</v>
      </c>
      <c r="D10" s="189" t="s">
        <v>154</v>
      </c>
      <c r="E10" s="188" t="s">
        <v>264</v>
      </c>
      <c r="F10" s="191" t="s">
        <v>156</v>
      </c>
      <c r="G10" s="192"/>
    </row>
    <row r="11" spans="1:7" ht="57" customHeight="1" x14ac:dyDescent="0.2">
      <c r="A11" s="188"/>
      <c r="B11" s="188"/>
      <c r="C11" s="190"/>
      <c r="D11" s="190"/>
      <c r="E11" s="188"/>
      <c r="F11" s="138" t="s">
        <v>157</v>
      </c>
      <c r="G11" s="138" t="s">
        <v>300</v>
      </c>
    </row>
    <row r="12" spans="1:7" ht="12.75" x14ac:dyDescent="0.2">
      <c r="A12" s="112" t="s">
        <v>31</v>
      </c>
      <c r="B12" s="112" t="s">
        <v>158</v>
      </c>
      <c r="C12" s="112" t="s">
        <v>159</v>
      </c>
      <c r="D12" s="112" t="s">
        <v>184</v>
      </c>
      <c r="E12" s="112" t="s">
        <v>185</v>
      </c>
      <c r="F12" s="122">
        <v>6</v>
      </c>
      <c r="G12" s="123">
        <v>7</v>
      </c>
    </row>
    <row r="13" spans="1:7" ht="12.75" x14ac:dyDescent="0.2">
      <c r="A13" s="113" t="s">
        <v>164</v>
      </c>
      <c r="B13" s="113" t="s">
        <v>90</v>
      </c>
      <c r="C13" s="114">
        <f>C14+C17+C25+C27+C34</f>
        <v>4989.5</v>
      </c>
      <c r="D13" s="114">
        <f>D14+D17+D25+D27+D34</f>
        <v>98</v>
      </c>
      <c r="E13" s="114">
        <f>E14+E17+E25+E27+E34</f>
        <v>5087.5</v>
      </c>
      <c r="F13" s="114">
        <f>F14+F17+F25+F27+F34</f>
        <v>5177.7999999999993</v>
      </c>
      <c r="G13" s="114">
        <f>G14+G17+G25+G27+G34</f>
        <v>5480.9</v>
      </c>
    </row>
    <row r="14" spans="1:7" ht="21" customHeight="1" x14ac:dyDescent="0.2">
      <c r="A14" s="113" t="s">
        <v>165</v>
      </c>
      <c r="B14" s="147" t="s">
        <v>166</v>
      </c>
      <c r="C14" s="114">
        <f>C15+C16</f>
        <v>815.8</v>
      </c>
      <c r="D14" s="114">
        <f>D15+D16</f>
        <v>0</v>
      </c>
      <c r="E14" s="114">
        <f>E15+E16</f>
        <v>815.8</v>
      </c>
      <c r="F14" s="114">
        <f t="shared" ref="F14:G14" si="0">F15+F16</f>
        <v>815.8</v>
      </c>
      <c r="G14" s="114">
        <f t="shared" si="0"/>
        <v>815.8</v>
      </c>
    </row>
    <row r="15" spans="1:7" ht="18" customHeight="1" x14ac:dyDescent="0.2">
      <c r="A15" s="112" t="s">
        <v>167</v>
      </c>
      <c r="B15" s="148" t="s">
        <v>168</v>
      </c>
      <c r="C15" s="117">
        <v>626.6</v>
      </c>
      <c r="D15" s="117">
        <v>0</v>
      </c>
      <c r="E15" s="117">
        <v>626.6</v>
      </c>
      <c r="F15" s="117">
        <v>626.6</v>
      </c>
      <c r="G15" s="117">
        <v>626.6</v>
      </c>
    </row>
    <row r="16" spans="1:7" ht="17.25" customHeight="1" x14ac:dyDescent="0.2">
      <c r="A16" s="112" t="s">
        <v>169</v>
      </c>
      <c r="B16" s="148" t="s">
        <v>170</v>
      </c>
      <c r="C16" s="117">
        <v>189.2</v>
      </c>
      <c r="D16" s="117">
        <v>0</v>
      </c>
      <c r="E16" s="117">
        <v>189.2</v>
      </c>
      <c r="F16" s="117">
        <v>189.2</v>
      </c>
      <c r="G16" s="117">
        <v>189.2</v>
      </c>
    </row>
    <row r="17" spans="1:7" ht="12.75" x14ac:dyDescent="0.2">
      <c r="A17" s="113" t="s">
        <v>217</v>
      </c>
      <c r="B17" s="147" t="s">
        <v>171</v>
      </c>
      <c r="C17" s="114">
        <f>C18+C19+C20+C21+C22+C23+C24</f>
        <v>2251.8000000000002</v>
      </c>
      <c r="D17" s="114">
        <f>D18+D19+D20+D21+D22+D23+D24</f>
        <v>98</v>
      </c>
      <c r="E17" s="114">
        <f>E18+E19+E20+E21+E22+E23+E24</f>
        <v>2349.8000000000002</v>
      </c>
      <c r="F17" s="114">
        <f>F18+F19+F20+F21+F22+F23+F24</f>
        <v>2438.6</v>
      </c>
      <c r="G17" s="114">
        <f>G18+G19+G20+G21+G22+G23+G24</f>
        <v>2740.2</v>
      </c>
    </row>
    <row r="18" spans="1:7" ht="16.5" customHeight="1" x14ac:dyDescent="0.2">
      <c r="A18" s="112" t="s">
        <v>207</v>
      </c>
      <c r="B18" s="148" t="s">
        <v>168</v>
      </c>
      <c r="C18" s="117">
        <v>1190.3</v>
      </c>
      <c r="D18" s="117">
        <v>0</v>
      </c>
      <c r="E18" s="117">
        <v>1190.3</v>
      </c>
      <c r="F18" s="118">
        <v>1190.3</v>
      </c>
      <c r="G18" s="117">
        <v>1190.3</v>
      </c>
    </row>
    <row r="19" spans="1:7" ht="37.5" customHeight="1" x14ac:dyDescent="0.2">
      <c r="A19" s="112" t="s">
        <v>208</v>
      </c>
      <c r="B19" s="148" t="s">
        <v>172</v>
      </c>
      <c r="C19" s="117">
        <v>30</v>
      </c>
      <c r="D19" s="117">
        <v>0</v>
      </c>
      <c r="E19" s="117">
        <f t="shared" ref="E19:E42" si="1">C19+D19</f>
        <v>30</v>
      </c>
      <c r="F19" s="118">
        <v>30</v>
      </c>
      <c r="G19" s="117">
        <v>30</v>
      </c>
    </row>
    <row r="20" spans="1:7" ht="20.25" customHeight="1" x14ac:dyDescent="0.2">
      <c r="A20" s="112" t="s">
        <v>209</v>
      </c>
      <c r="B20" s="148" t="s">
        <v>170</v>
      </c>
      <c r="C20" s="117">
        <v>359.5</v>
      </c>
      <c r="D20" s="117">
        <v>0</v>
      </c>
      <c r="E20" s="117">
        <f t="shared" si="1"/>
        <v>359.5</v>
      </c>
      <c r="F20" s="118">
        <v>359.5</v>
      </c>
      <c r="G20" s="117">
        <v>359.5</v>
      </c>
    </row>
    <row r="21" spans="1:7" ht="31.5" customHeight="1" x14ac:dyDescent="0.2">
      <c r="A21" s="112" t="s">
        <v>210</v>
      </c>
      <c r="B21" s="148" t="s">
        <v>173</v>
      </c>
      <c r="C21" s="119">
        <v>602</v>
      </c>
      <c r="D21" s="119">
        <v>98</v>
      </c>
      <c r="E21" s="117">
        <f t="shared" si="1"/>
        <v>700</v>
      </c>
      <c r="F21" s="118">
        <v>778.8</v>
      </c>
      <c r="G21" s="117">
        <v>1080.4000000000001</v>
      </c>
    </row>
    <row r="22" spans="1:7" ht="30" customHeight="1" x14ac:dyDescent="0.2">
      <c r="A22" s="112" t="s">
        <v>211</v>
      </c>
      <c r="B22" s="148" t="s">
        <v>174</v>
      </c>
      <c r="C22" s="117">
        <v>10</v>
      </c>
      <c r="D22" s="117">
        <v>0</v>
      </c>
      <c r="E22" s="117">
        <f t="shared" si="1"/>
        <v>10</v>
      </c>
      <c r="F22" s="118">
        <v>10</v>
      </c>
      <c r="G22" s="117">
        <v>10</v>
      </c>
    </row>
    <row r="23" spans="1:7" ht="16.5" customHeight="1" x14ac:dyDescent="0.2">
      <c r="A23" s="112" t="s">
        <v>212</v>
      </c>
      <c r="B23" s="148" t="s">
        <v>175</v>
      </c>
      <c r="C23" s="117">
        <v>55</v>
      </c>
      <c r="D23" s="117">
        <v>0</v>
      </c>
      <c r="E23" s="117">
        <f t="shared" si="1"/>
        <v>55</v>
      </c>
      <c r="F23" s="118">
        <v>60</v>
      </c>
      <c r="G23" s="117">
        <v>60</v>
      </c>
    </row>
    <row r="24" spans="1:7" ht="18.75" customHeight="1" x14ac:dyDescent="0.2">
      <c r="A24" s="112" t="s">
        <v>213</v>
      </c>
      <c r="B24" s="148" t="s">
        <v>176</v>
      </c>
      <c r="C24" s="117">
        <v>5</v>
      </c>
      <c r="D24" s="117">
        <v>0</v>
      </c>
      <c r="E24" s="117">
        <f t="shared" si="1"/>
        <v>5</v>
      </c>
      <c r="F24" s="118">
        <v>10</v>
      </c>
      <c r="G24" s="117">
        <v>10</v>
      </c>
    </row>
    <row r="25" spans="1:7" ht="20.25" customHeight="1" x14ac:dyDescent="0.2">
      <c r="A25" s="113" t="s">
        <v>215</v>
      </c>
      <c r="B25" s="147" t="s">
        <v>177</v>
      </c>
      <c r="C25" s="114">
        <f>C26</f>
        <v>20</v>
      </c>
      <c r="D25" s="114">
        <f>D26</f>
        <v>0</v>
      </c>
      <c r="E25" s="114">
        <f>E26</f>
        <v>20</v>
      </c>
      <c r="F25" s="114">
        <f t="shared" ref="F25:G25" si="2">F26</f>
        <v>21.5</v>
      </c>
      <c r="G25" s="114">
        <f t="shared" si="2"/>
        <v>23</v>
      </c>
    </row>
    <row r="26" spans="1:7" ht="32.25" customHeight="1" x14ac:dyDescent="0.2">
      <c r="A26" s="112" t="s">
        <v>216</v>
      </c>
      <c r="B26" s="148" t="s">
        <v>173</v>
      </c>
      <c r="C26" s="117">
        <v>20</v>
      </c>
      <c r="D26" s="117">
        <v>0</v>
      </c>
      <c r="E26" s="117">
        <f t="shared" si="1"/>
        <v>20</v>
      </c>
      <c r="F26" s="118">
        <v>21.5</v>
      </c>
      <c r="G26" s="117">
        <v>23</v>
      </c>
    </row>
    <row r="27" spans="1:7" ht="45" customHeight="1" x14ac:dyDescent="0.2">
      <c r="A27" s="113" t="s">
        <v>218</v>
      </c>
      <c r="B27" s="147" t="s">
        <v>178</v>
      </c>
      <c r="C27" s="114">
        <f>C28+C29+C30+C31+C32+C33</f>
        <v>1897.2</v>
      </c>
      <c r="D27" s="114">
        <f t="shared" ref="D27:G27" si="3">D28+D29+D30+D31+D32+D33</f>
        <v>0</v>
      </c>
      <c r="E27" s="114">
        <f t="shared" si="3"/>
        <v>1897.2</v>
      </c>
      <c r="F27" s="114">
        <f t="shared" si="3"/>
        <v>1897.2</v>
      </c>
      <c r="G27" s="114">
        <f t="shared" si="3"/>
        <v>1897.2</v>
      </c>
    </row>
    <row r="28" spans="1:7" ht="20.25" customHeight="1" x14ac:dyDescent="0.2">
      <c r="A28" s="112" t="s">
        <v>219</v>
      </c>
      <c r="B28" s="148" t="s">
        <v>168</v>
      </c>
      <c r="C28" s="117">
        <v>1418.7</v>
      </c>
      <c r="D28" s="117"/>
      <c r="E28" s="117">
        <f t="shared" si="1"/>
        <v>1418.7</v>
      </c>
      <c r="F28" s="118">
        <v>1418.7</v>
      </c>
      <c r="G28" s="117">
        <v>1418.7</v>
      </c>
    </row>
    <row r="29" spans="1:7" ht="32.25" customHeight="1" x14ac:dyDescent="0.2">
      <c r="A29" s="112" t="s">
        <v>220</v>
      </c>
      <c r="B29" s="148" t="s">
        <v>172</v>
      </c>
      <c r="C29" s="117">
        <v>40</v>
      </c>
      <c r="D29" s="117">
        <v>0</v>
      </c>
      <c r="E29" s="117">
        <f>C29+D29</f>
        <v>40</v>
      </c>
      <c r="F29" s="118">
        <v>40</v>
      </c>
      <c r="G29" s="117">
        <v>40</v>
      </c>
    </row>
    <row r="30" spans="1:7" ht="21.75" customHeight="1" x14ac:dyDescent="0.2">
      <c r="A30" s="112" t="s">
        <v>221</v>
      </c>
      <c r="B30" s="148" t="s">
        <v>170</v>
      </c>
      <c r="C30" s="117">
        <v>428.5</v>
      </c>
      <c r="D30" s="117">
        <v>0</v>
      </c>
      <c r="E30" s="117">
        <f t="shared" si="1"/>
        <v>428.5</v>
      </c>
      <c r="F30" s="118">
        <v>428.5</v>
      </c>
      <c r="G30" s="117">
        <v>428.5</v>
      </c>
    </row>
    <row r="31" spans="1:7" ht="31.5" customHeight="1" x14ac:dyDescent="0.2">
      <c r="A31" s="112" t="s">
        <v>222</v>
      </c>
      <c r="B31" s="148" t="s">
        <v>173</v>
      </c>
      <c r="C31" s="117">
        <v>5</v>
      </c>
      <c r="D31" s="117">
        <v>0</v>
      </c>
      <c r="E31" s="117">
        <f t="shared" si="1"/>
        <v>5</v>
      </c>
      <c r="F31" s="118">
        <v>5</v>
      </c>
      <c r="G31" s="117">
        <v>5</v>
      </c>
    </row>
    <row r="32" spans="1:7" ht="33" customHeight="1" x14ac:dyDescent="0.2">
      <c r="A32" s="112" t="s">
        <v>223</v>
      </c>
      <c r="B32" s="148" t="s">
        <v>174</v>
      </c>
      <c r="C32" s="117">
        <v>0</v>
      </c>
      <c r="D32" s="117">
        <v>0</v>
      </c>
      <c r="E32" s="117">
        <f t="shared" si="1"/>
        <v>0</v>
      </c>
      <c r="F32" s="118">
        <v>0</v>
      </c>
      <c r="G32" s="117">
        <v>0</v>
      </c>
    </row>
    <row r="33" spans="1:7" ht="18.75" customHeight="1" x14ac:dyDescent="0.2">
      <c r="A33" s="112" t="s">
        <v>224</v>
      </c>
      <c r="B33" s="148" t="s">
        <v>176</v>
      </c>
      <c r="C33" s="117">
        <v>5</v>
      </c>
      <c r="D33" s="117">
        <v>0</v>
      </c>
      <c r="E33" s="117">
        <f t="shared" si="1"/>
        <v>5</v>
      </c>
      <c r="F33" s="118">
        <v>5</v>
      </c>
      <c r="G33" s="117">
        <v>5</v>
      </c>
    </row>
    <row r="34" spans="1:7" ht="30" customHeight="1" x14ac:dyDescent="0.2">
      <c r="A34" s="113" t="s">
        <v>225</v>
      </c>
      <c r="B34" s="147" t="s">
        <v>179</v>
      </c>
      <c r="C34" s="114">
        <f>C35</f>
        <v>4.7</v>
      </c>
      <c r="D34" s="114">
        <f>D35</f>
        <v>0</v>
      </c>
      <c r="E34" s="114">
        <f>E35</f>
        <v>4.7</v>
      </c>
      <c r="F34" s="114">
        <f t="shared" ref="F34:G34" si="4">F35</f>
        <v>4.7</v>
      </c>
      <c r="G34" s="114">
        <f t="shared" si="4"/>
        <v>4.7</v>
      </c>
    </row>
    <row r="35" spans="1:7" ht="27.75" customHeight="1" x14ac:dyDescent="0.2">
      <c r="A35" s="112" t="s">
        <v>226</v>
      </c>
      <c r="B35" s="148" t="s">
        <v>173</v>
      </c>
      <c r="C35" s="117">
        <v>4.7</v>
      </c>
      <c r="D35" s="117">
        <v>0</v>
      </c>
      <c r="E35" s="117">
        <v>4.7</v>
      </c>
      <c r="F35" s="118">
        <v>4.7</v>
      </c>
      <c r="G35" s="117">
        <v>4.7</v>
      </c>
    </row>
    <row r="36" spans="1:7" ht="25.5" x14ac:dyDescent="0.2">
      <c r="A36" s="113" t="s">
        <v>227</v>
      </c>
      <c r="B36" s="147" t="s">
        <v>2</v>
      </c>
      <c r="C36" s="114">
        <f>C37+C38+C39</f>
        <v>80.3</v>
      </c>
      <c r="D36" s="114">
        <f>D37+D38+D39</f>
        <v>0</v>
      </c>
      <c r="E36" s="114">
        <f>E37+E38+E39</f>
        <v>80.3</v>
      </c>
      <c r="F36" s="114">
        <f t="shared" ref="F36:G36" si="5">F37+F38+F39</f>
        <v>81.2</v>
      </c>
      <c r="G36" s="114">
        <f t="shared" si="5"/>
        <v>84.2</v>
      </c>
    </row>
    <row r="37" spans="1:7" ht="18" customHeight="1" x14ac:dyDescent="0.2">
      <c r="A37" s="112" t="s">
        <v>228</v>
      </c>
      <c r="B37" s="148" t="s">
        <v>168</v>
      </c>
      <c r="C37" s="117">
        <v>47.5</v>
      </c>
      <c r="D37" s="117">
        <v>0</v>
      </c>
      <c r="E37" s="117">
        <v>47.5</v>
      </c>
      <c r="F37" s="118">
        <v>47.5</v>
      </c>
      <c r="G37" s="117">
        <v>47.5</v>
      </c>
    </row>
    <row r="38" spans="1:7" ht="19.5" customHeight="1" x14ac:dyDescent="0.2">
      <c r="A38" s="112" t="s">
        <v>229</v>
      </c>
      <c r="B38" s="148" t="s">
        <v>170</v>
      </c>
      <c r="C38" s="117">
        <v>14.4</v>
      </c>
      <c r="D38" s="117">
        <v>0</v>
      </c>
      <c r="E38" s="117">
        <v>14.4</v>
      </c>
      <c r="F38" s="118">
        <v>14.4</v>
      </c>
      <c r="G38" s="117">
        <v>14.4</v>
      </c>
    </row>
    <row r="39" spans="1:7" ht="30" customHeight="1" x14ac:dyDescent="0.2">
      <c r="A39" s="112" t="s">
        <v>230</v>
      </c>
      <c r="B39" s="148" t="s">
        <v>173</v>
      </c>
      <c r="C39" s="117">
        <v>18.399999999999999</v>
      </c>
      <c r="D39" s="117">
        <v>0</v>
      </c>
      <c r="E39" s="117">
        <v>18.399999999999999</v>
      </c>
      <c r="F39" s="118">
        <v>19.3</v>
      </c>
      <c r="G39" s="117">
        <v>22.3</v>
      </c>
    </row>
    <row r="40" spans="1:7" ht="32.25" customHeight="1" x14ac:dyDescent="0.2">
      <c r="A40" s="113" t="s">
        <v>231</v>
      </c>
      <c r="B40" s="147" t="s">
        <v>180</v>
      </c>
      <c r="C40" s="114">
        <f t="shared" ref="C40:G41" si="6">C41</f>
        <v>50</v>
      </c>
      <c r="D40" s="114">
        <f t="shared" si="6"/>
        <v>0</v>
      </c>
      <c r="E40" s="114">
        <f t="shared" si="6"/>
        <v>50</v>
      </c>
      <c r="F40" s="114">
        <f t="shared" si="6"/>
        <v>150</v>
      </c>
      <c r="G40" s="114">
        <f t="shared" si="6"/>
        <v>160</v>
      </c>
    </row>
    <row r="41" spans="1:7" ht="55.5" customHeight="1" x14ac:dyDescent="0.2">
      <c r="A41" s="112" t="s">
        <v>232</v>
      </c>
      <c r="B41" s="150" t="s">
        <v>134</v>
      </c>
      <c r="C41" s="117">
        <v>50</v>
      </c>
      <c r="D41" s="117">
        <f t="shared" si="6"/>
        <v>0</v>
      </c>
      <c r="E41" s="117">
        <v>50</v>
      </c>
      <c r="F41" s="117">
        <v>150</v>
      </c>
      <c r="G41" s="117">
        <v>160</v>
      </c>
    </row>
    <row r="42" spans="1:7" ht="29.25" customHeight="1" x14ac:dyDescent="0.2">
      <c r="A42" s="112" t="s">
        <v>233</v>
      </c>
      <c r="B42" s="148" t="s">
        <v>173</v>
      </c>
      <c r="C42" s="117">
        <v>50</v>
      </c>
      <c r="D42" s="117">
        <v>0</v>
      </c>
      <c r="E42" s="117">
        <f t="shared" si="1"/>
        <v>50</v>
      </c>
      <c r="F42" s="118">
        <v>150</v>
      </c>
      <c r="G42" s="117">
        <v>160</v>
      </c>
    </row>
    <row r="43" spans="1:7" ht="30" customHeight="1" x14ac:dyDescent="0.2">
      <c r="A43" s="113" t="s">
        <v>234</v>
      </c>
      <c r="B43" s="147" t="s">
        <v>181</v>
      </c>
      <c r="C43" s="114">
        <f>C44</f>
        <v>0</v>
      </c>
      <c r="D43" s="114">
        <f>D44</f>
        <v>0</v>
      </c>
      <c r="E43" s="114">
        <f>E44</f>
        <v>0</v>
      </c>
      <c r="F43" s="114">
        <f t="shared" ref="F43:G43" si="7">F44</f>
        <v>0</v>
      </c>
      <c r="G43" s="114">
        <f t="shared" si="7"/>
        <v>0</v>
      </c>
    </row>
    <row r="44" spans="1:7" ht="33" customHeight="1" x14ac:dyDescent="0.2">
      <c r="A44" s="112" t="s">
        <v>235</v>
      </c>
      <c r="B44" s="148" t="s">
        <v>173</v>
      </c>
      <c r="C44" s="119">
        <v>0</v>
      </c>
      <c r="D44" s="119">
        <v>0</v>
      </c>
      <c r="E44" s="119">
        <v>0</v>
      </c>
      <c r="F44" s="118">
        <v>0</v>
      </c>
      <c r="G44" s="117">
        <v>0</v>
      </c>
    </row>
    <row r="45" spans="1:7" ht="20.25" customHeight="1" x14ac:dyDescent="0.2">
      <c r="A45" s="113" t="s">
        <v>302</v>
      </c>
      <c r="B45" s="147" t="s">
        <v>37</v>
      </c>
      <c r="C45" s="114">
        <f>C46</f>
        <v>175</v>
      </c>
      <c r="D45" s="114">
        <f t="shared" ref="D45:G45" si="8">D46</f>
        <v>0</v>
      </c>
      <c r="E45" s="114">
        <f t="shared" si="8"/>
        <v>175</v>
      </c>
      <c r="F45" s="114">
        <f t="shared" si="8"/>
        <v>365</v>
      </c>
      <c r="G45" s="114">
        <f t="shared" si="8"/>
        <v>565</v>
      </c>
    </row>
    <row r="46" spans="1:7" ht="18.75" customHeight="1" x14ac:dyDescent="0.2">
      <c r="A46" s="113" t="s">
        <v>236</v>
      </c>
      <c r="B46" s="147" t="s">
        <v>110</v>
      </c>
      <c r="C46" s="114">
        <f>C47+C49+C53+C51</f>
        <v>175</v>
      </c>
      <c r="D46" s="114">
        <f t="shared" ref="D46:G46" si="9">D47+D49+D53+D51</f>
        <v>0</v>
      </c>
      <c r="E46" s="114">
        <f t="shared" si="9"/>
        <v>175</v>
      </c>
      <c r="F46" s="114">
        <f t="shared" si="9"/>
        <v>365</v>
      </c>
      <c r="G46" s="114">
        <f t="shared" si="9"/>
        <v>565</v>
      </c>
    </row>
    <row r="47" spans="1:7" ht="18.75" customHeight="1" x14ac:dyDescent="0.2">
      <c r="A47" s="113" t="s">
        <v>236</v>
      </c>
      <c r="B47" s="147" t="s">
        <v>40</v>
      </c>
      <c r="C47" s="114">
        <f>C48</f>
        <v>100</v>
      </c>
      <c r="D47" s="114">
        <f>D48</f>
        <v>0</v>
      </c>
      <c r="E47" s="114">
        <f>E48</f>
        <v>100</v>
      </c>
      <c r="F47" s="114">
        <f t="shared" ref="F47:G47" si="10">F48</f>
        <v>100</v>
      </c>
      <c r="G47" s="114">
        <f t="shared" si="10"/>
        <v>100</v>
      </c>
    </row>
    <row r="48" spans="1:7" ht="38.25" customHeight="1" x14ac:dyDescent="0.2">
      <c r="A48" s="112" t="s">
        <v>237</v>
      </c>
      <c r="B48" s="148" t="s">
        <v>173</v>
      </c>
      <c r="C48" s="117">
        <v>100</v>
      </c>
      <c r="D48" s="117">
        <v>0</v>
      </c>
      <c r="E48" s="117">
        <f t="shared" ref="E48:E68" si="11">C48+D48</f>
        <v>100</v>
      </c>
      <c r="F48" s="118">
        <v>100</v>
      </c>
      <c r="G48" s="117">
        <v>100</v>
      </c>
    </row>
    <row r="49" spans="1:7" ht="19.5" customHeight="1" x14ac:dyDescent="0.2">
      <c r="A49" s="113" t="s">
        <v>238</v>
      </c>
      <c r="B49" s="147" t="s">
        <v>182</v>
      </c>
      <c r="C49" s="114">
        <f>C50</f>
        <v>5</v>
      </c>
      <c r="D49" s="114">
        <f>D50</f>
        <v>0</v>
      </c>
      <c r="E49" s="114">
        <f>E50</f>
        <v>5</v>
      </c>
      <c r="F49" s="114">
        <f t="shared" ref="F49:G49" si="12">F50</f>
        <v>10</v>
      </c>
      <c r="G49" s="114">
        <f t="shared" si="12"/>
        <v>10</v>
      </c>
    </row>
    <row r="50" spans="1:7" ht="36" customHeight="1" x14ac:dyDescent="0.2">
      <c r="A50" s="112" t="s">
        <v>239</v>
      </c>
      <c r="B50" s="148" t="s">
        <v>173</v>
      </c>
      <c r="C50" s="117">
        <v>5</v>
      </c>
      <c r="D50" s="117">
        <v>0</v>
      </c>
      <c r="E50" s="117">
        <f t="shared" si="11"/>
        <v>5</v>
      </c>
      <c r="F50" s="118">
        <v>10</v>
      </c>
      <c r="G50" s="117">
        <v>10</v>
      </c>
    </row>
    <row r="51" spans="1:7" ht="63" customHeight="1" x14ac:dyDescent="0.2">
      <c r="A51" s="113" t="s">
        <v>240</v>
      </c>
      <c r="B51" s="151" t="s">
        <v>139</v>
      </c>
      <c r="C51" s="114">
        <f>C52</f>
        <v>50</v>
      </c>
      <c r="D51" s="114">
        <f>D52</f>
        <v>0</v>
      </c>
      <c r="E51" s="114">
        <f t="shared" ref="E51:G51" si="13">E52</f>
        <v>50</v>
      </c>
      <c r="F51" s="114">
        <f t="shared" si="13"/>
        <v>55</v>
      </c>
      <c r="G51" s="114">
        <f t="shared" si="13"/>
        <v>55</v>
      </c>
    </row>
    <row r="52" spans="1:7" ht="31.5" customHeight="1" x14ac:dyDescent="0.2">
      <c r="A52" s="112" t="s">
        <v>241</v>
      </c>
      <c r="B52" s="148" t="s">
        <v>173</v>
      </c>
      <c r="C52" s="117">
        <v>50</v>
      </c>
      <c r="D52" s="117">
        <v>0</v>
      </c>
      <c r="E52" s="117">
        <f t="shared" si="11"/>
        <v>50</v>
      </c>
      <c r="F52" s="118">
        <v>55</v>
      </c>
      <c r="G52" s="117">
        <v>55</v>
      </c>
    </row>
    <row r="53" spans="1:7" ht="69" customHeight="1" x14ac:dyDescent="0.2">
      <c r="A53" s="113" t="s">
        <v>242</v>
      </c>
      <c r="B53" s="152" t="s">
        <v>92</v>
      </c>
      <c r="C53" s="114">
        <f>C54</f>
        <v>20</v>
      </c>
      <c r="D53" s="114">
        <f>D54</f>
        <v>0</v>
      </c>
      <c r="E53" s="114">
        <f>E54</f>
        <v>20</v>
      </c>
      <c r="F53" s="114">
        <f t="shared" ref="F53:G53" si="14">F54</f>
        <v>200</v>
      </c>
      <c r="G53" s="114">
        <f t="shared" si="14"/>
        <v>400</v>
      </c>
    </row>
    <row r="54" spans="1:7" ht="34.5" customHeight="1" x14ac:dyDescent="0.2">
      <c r="A54" s="112" t="s">
        <v>243</v>
      </c>
      <c r="B54" s="148" t="s">
        <v>173</v>
      </c>
      <c r="C54" s="117">
        <v>20</v>
      </c>
      <c r="D54" s="117">
        <v>0</v>
      </c>
      <c r="E54" s="117">
        <f t="shared" si="11"/>
        <v>20</v>
      </c>
      <c r="F54" s="118">
        <v>200</v>
      </c>
      <c r="G54" s="117">
        <v>400</v>
      </c>
    </row>
    <row r="55" spans="1:7" s="91" customFormat="1" ht="18" customHeight="1" x14ac:dyDescent="0.2">
      <c r="A55" s="113" t="s">
        <v>244</v>
      </c>
      <c r="B55" s="147" t="s">
        <v>16</v>
      </c>
      <c r="C55" s="114">
        <f>C56+C57+C58+C59+C60+C61</f>
        <v>1330.7</v>
      </c>
      <c r="D55" s="114">
        <f t="shared" ref="D55:G55" si="15">D56+D57+D58+D59+D60+D61</f>
        <v>272.60000000000002</v>
      </c>
      <c r="E55" s="114">
        <f t="shared" si="15"/>
        <v>1603.3</v>
      </c>
      <c r="F55" s="114">
        <f t="shared" si="15"/>
        <v>1330.7</v>
      </c>
      <c r="G55" s="114">
        <f t="shared" si="15"/>
        <v>1330.7</v>
      </c>
    </row>
    <row r="56" spans="1:7" ht="20.25" customHeight="1" x14ac:dyDescent="0.2">
      <c r="A56" s="112" t="s">
        <v>245</v>
      </c>
      <c r="B56" s="148" t="s">
        <v>168</v>
      </c>
      <c r="C56" s="117">
        <v>711</v>
      </c>
      <c r="D56" s="117">
        <v>209.4</v>
      </c>
      <c r="E56" s="117">
        <f>C56+D56</f>
        <v>920.4</v>
      </c>
      <c r="F56" s="118">
        <v>711</v>
      </c>
      <c r="G56" s="117">
        <v>711</v>
      </c>
    </row>
    <row r="57" spans="1:7" ht="30.75" customHeight="1" x14ac:dyDescent="0.2">
      <c r="A57" s="112" t="s">
        <v>246</v>
      </c>
      <c r="B57" s="148" t="s">
        <v>172</v>
      </c>
      <c r="C57" s="117">
        <v>0</v>
      </c>
      <c r="D57" s="117">
        <v>0</v>
      </c>
      <c r="E57" s="117">
        <f t="shared" ref="E57:E63" si="16">C57+D57</f>
        <v>0</v>
      </c>
      <c r="F57" s="118">
        <v>0</v>
      </c>
      <c r="G57" s="117">
        <v>0</v>
      </c>
    </row>
    <row r="58" spans="1:7" ht="18.75" customHeight="1" x14ac:dyDescent="0.2">
      <c r="A58" s="112" t="s">
        <v>247</v>
      </c>
      <c r="B58" s="148" t="s">
        <v>170</v>
      </c>
      <c r="C58" s="117">
        <v>214.7</v>
      </c>
      <c r="D58" s="117">
        <v>63.2</v>
      </c>
      <c r="E58" s="117">
        <f t="shared" si="16"/>
        <v>277.89999999999998</v>
      </c>
      <c r="F58" s="118">
        <v>214.7</v>
      </c>
      <c r="G58" s="117">
        <v>214.7</v>
      </c>
    </row>
    <row r="59" spans="1:7" ht="30.75" customHeight="1" x14ac:dyDescent="0.2">
      <c r="A59" s="112" t="s">
        <v>248</v>
      </c>
      <c r="B59" s="148" t="s">
        <v>173</v>
      </c>
      <c r="C59" s="117">
        <v>400</v>
      </c>
      <c r="D59" s="117">
        <v>0</v>
      </c>
      <c r="E59" s="117">
        <f t="shared" si="16"/>
        <v>400</v>
      </c>
      <c r="F59" s="118">
        <v>400</v>
      </c>
      <c r="G59" s="117">
        <v>400</v>
      </c>
    </row>
    <row r="60" spans="1:7" ht="31.5" customHeight="1" x14ac:dyDescent="0.2">
      <c r="A60" s="112" t="s">
        <v>249</v>
      </c>
      <c r="B60" s="148" t="s">
        <v>174</v>
      </c>
      <c r="C60" s="117">
        <v>0</v>
      </c>
      <c r="D60" s="117">
        <v>0</v>
      </c>
      <c r="E60" s="117">
        <f t="shared" si="16"/>
        <v>0</v>
      </c>
      <c r="F60" s="118">
        <v>0</v>
      </c>
      <c r="G60" s="117">
        <v>0</v>
      </c>
    </row>
    <row r="61" spans="1:7" ht="21.75" customHeight="1" x14ac:dyDescent="0.2">
      <c r="A61" s="112" t="s">
        <v>250</v>
      </c>
      <c r="B61" s="148" t="s">
        <v>176</v>
      </c>
      <c r="C61" s="117">
        <v>5</v>
      </c>
      <c r="D61" s="117">
        <v>0</v>
      </c>
      <c r="E61" s="117">
        <f t="shared" si="16"/>
        <v>5</v>
      </c>
      <c r="F61" s="118">
        <v>5</v>
      </c>
      <c r="G61" s="117">
        <v>5</v>
      </c>
    </row>
    <row r="62" spans="1:7" s="91" customFormat="1" ht="18" customHeight="1" x14ac:dyDescent="0.2">
      <c r="A62" s="113" t="s">
        <v>301</v>
      </c>
      <c r="B62" s="147" t="s">
        <v>290</v>
      </c>
      <c r="C62" s="114">
        <f>C63</f>
        <v>40</v>
      </c>
      <c r="D62" s="114">
        <f t="shared" ref="D62:G62" si="17">D63</f>
        <v>0</v>
      </c>
      <c r="E62" s="114">
        <f t="shared" si="17"/>
        <v>40</v>
      </c>
      <c r="F62" s="114">
        <f t="shared" si="17"/>
        <v>40</v>
      </c>
      <c r="G62" s="114">
        <f t="shared" si="17"/>
        <v>40</v>
      </c>
    </row>
    <row r="63" spans="1:7" ht="31.5" customHeight="1" x14ac:dyDescent="0.2">
      <c r="A63" s="112" t="s">
        <v>214</v>
      </c>
      <c r="B63" s="149" t="s">
        <v>8</v>
      </c>
      <c r="C63" s="117">
        <v>40</v>
      </c>
      <c r="D63" s="117">
        <v>0</v>
      </c>
      <c r="E63" s="117">
        <f t="shared" si="16"/>
        <v>40</v>
      </c>
      <c r="F63" s="118">
        <v>40</v>
      </c>
      <c r="G63" s="117">
        <v>40</v>
      </c>
    </row>
    <row r="64" spans="1:7" ht="21" customHeight="1" x14ac:dyDescent="0.2">
      <c r="A64" s="113" t="s">
        <v>251</v>
      </c>
      <c r="B64" s="147" t="s">
        <v>14</v>
      </c>
      <c r="C64" s="114">
        <f t="shared" ref="C64:G65" si="18">C65</f>
        <v>0</v>
      </c>
      <c r="D64" s="114">
        <f t="shared" si="18"/>
        <v>0</v>
      </c>
      <c r="E64" s="114">
        <f t="shared" si="18"/>
        <v>0</v>
      </c>
      <c r="F64" s="114">
        <f t="shared" si="18"/>
        <v>0</v>
      </c>
      <c r="G64" s="114">
        <f t="shared" si="18"/>
        <v>0</v>
      </c>
    </row>
    <row r="65" spans="1:10" ht="31.5" customHeight="1" x14ac:dyDescent="0.2">
      <c r="A65" s="112" t="s">
        <v>252</v>
      </c>
      <c r="B65" s="153" t="s">
        <v>147</v>
      </c>
      <c r="C65" s="117">
        <v>0</v>
      </c>
      <c r="D65" s="117">
        <f t="shared" si="18"/>
        <v>0</v>
      </c>
      <c r="E65" s="117">
        <f t="shared" si="11"/>
        <v>0</v>
      </c>
      <c r="F65" s="118">
        <v>0</v>
      </c>
      <c r="G65" s="118">
        <f>G66</f>
        <v>0</v>
      </c>
    </row>
    <row r="66" spans="1:10" ht="34.5" customHeight="1" x14ac:dyDescent="0.2">
      <c r="A66" s="112" t="s">
        <v>252</v>
      </c>
      <c r="B66" s="148" t="s">
        <v>173</v>
      </c>
      <c r="C66" s="117">
        <v>0</v>
      </c>
      <c r="D66" s="117">
        <v>0</v>
      </c>
      <c r="E66" s="117">
        <f t="shared" si="11"/>
        <v>0</v>
      </c>
      <c r="F66" s="118">
        <v>0</v>
      </c>
      <c r="G66" s="117">
        <v>0</v>
      </c>
    </row>
    <row r="67" spans="1:10" ht="48.75" customHeight="1" x14ac:dyDescent="0.2">
      <c r="A67" s="113" t="s">
        <v>253</v>
      </c>
      <c r="B67" s="147" t="s">
        <v>183</v>
      </c>
      <c r="C67" s="114">
        <f>SUM(C68)</f>
        <v>12</v>
      </c>
      <c r="D67" s="114">
        <f>SUM(D68)</f>
        <v>0</v>
      </c>
      <c r="E67" s="114">
        <f>SUM(E68)</f>
        <v>12</v>
      </c>
      <c r="F67" s="114">
        <f t="shared" ref="F67:G67" si="19">SUM(F68)</f>
        <v>12</v>
      </c>
      <c r="G67" s="114">
        <f t="shared" si="19"/>
        <v>12</v>
      </c>
    </row>
    <row r="68" spans="1:10" ht="36.75" customHeight="1" x14ac:dyDescent="0.2">
      <c r="A68" s="112" t="s">
        <v>254</v>
      </c>
      <c r="B68" s="148" t="s">
        <v>21</v>
      </c>
      <c r="C68" s="117">
        <v>12</v>
      </c>
      <c r="D68" s="117">
        <v>0</v>
      </c>
      <c r="E68" s="117">
        <f t="shared" si="11"/>
        <v>12</v>
      </c>
      <c r="F68" s="118">
        <v>12</v>
      </c>
      <c r="G68" s="117">
        <v>12</v>
      </c>
    </row>
    <row r="69" spans="1:10" ht="19.5" customHeight="1" x14ac:dyDescent="0.2">
      <c r="A69" s="115"/>
      <c r="B69" s="147" t="s">
        <v>82</v>
      </c>
      <c r="C69" s="114">
        <f>C13+C36+C43+C45+C64+C67+C40+C55+C62</f>
        <v>6677.5</v>
      </c>
      <c r="D69" s="114">
        <f t="shared" ref="D69:G69" si="20">D13+D36+D43+D45+D64+D67+D40+D55+D62</f>
        <v>370.6</v>
      </c>
      <c r="E69" s="114">
        <f t="shared" si="20"/>
        <v>7048.1</v>
      </c>
      <c r="F69" s="114">
        <f t="shared" si="20"/>
        <v>7156.6999999999989</v>
      </c>
      <c r="G69" s="114">
        <f t="shared" si="20"/>
        <v>7672.7999999999993</v>
      </c>
    </row>
    <row r="70" spans="1:10" ht="36" customHeight="1" x14ac:dyDescent="0.2">
      <c r="A70" s="120"/>
      <c r="B70" s="120"/>
      <c r="C70" s="120"/>
      <c r="D70" s="120"/>
    </row>
    <row r="71" spans="1:10" s="14" customFormat="1" ht="12.75" x14ac:dyDescent="0.2">
      <c r="B71" s="163" t="s">
        <v>281</v>
      </c>
      <c r="C71" s="163"/>
      <c r="D71" s="163"/>
      <c r="E71" s="163"/>
      <c r="F71" s="1" t="s">
        <v>282</v>
      </c>
      <c r="G71" s="1"/>
      <c r="H71" s="1"/>
      <c r="I71" s="1"/>
      <c r="J71" s="1"/>
    </row>
    <row r="72" spans="1:10" s="14" customFormat="1" ht="12.75" x14ac:dyDescent="0.2">
      <c r="B72" s="163"/>
      <c r="C72" s="163"/>
      <c r="D72" s="163"/>
      <c r="E72" s="163"/>
      <c r="F72" s="1"/>
      <c r="G72" s="1"/>
      <c r="H72" s="1"/>
      <c r="I72" s="1"/>
      <c r="J72" s="1"/>
    </row>
    <row r="73" spans="1:10" s="14" customFormat="1" ht="12.75" x14ac:dyDescent="0.2">
      <c r="B73" s="163" t="s">
        <v>283</v>
      </c>
      <c r="C73" s="163"/>
      <c r="D73" s="163"/>
      <c r="E73" s="163"/>
      <c r="F73" s="1" t="s">
        <v>284</v>
      </c>
      <c r="G73" s="1"/>
      <c r="H73" s="1"/>
      <c r="I73" s="1"/>
      <c r="J73" s="1"/>
    </row>
    <row r="74" spans="1:10" s="14" customFormat="1" ht="12.75" x14ac:dyDescent="0.2">
      <c r="B74" s="163"/>
      <c r="C74" s="163"/>
      <c r="D74" s="163"/>
      <c r="E74" s="163"/>
      <c r="F74" s="1"/>
      <c r="G74" s="1"/>
      <c r="H74" s="1"/>
      <c r="I74" s="1"/>
      <c r="J74" s="1"/>
    </row>
    <row r="75" spans="1:10" s="14" customFormat="1" ht="12.75" x14ac:dyDescent="0.2">
      <c r="B75" s="163" t="s">
        <v>118</v>
      </c>
      <c r="C75" s="163"/>
      <c r="D75" s="163"/>
      <c r="E75" s="163"/>
      <c r="F75" s="1"/>
      <c r="G75" s="1"/>
      <c r="H75" s="1"/>
      <c r="I75" s="1"/>
      <c r="J75" s="1"/>
    </row>
    <row r="76" spans="1:10" s="14" customFormat="1" ht="12.75" x14ac:dyDescent="0.2">
      <c r="B76" s="163"/>
      <c r="C76" s="163"/>
      <c r="D76" s="163"/>
      <c r="E76" s="163"/>
      <c r="F76" s="1"/>
      <c r="G76" s="1"/>
      <c r="H76" s="1"/>
      <c r="I76" s="1"/>
      <c r="J76" s="1"/>
    </row>
    <row r="77" spans="1:10" s="14" customFormat="1" ht="12.75" x14ac:dyDescent="0.2">
      <c r="B77" s="163" t="s">
        <v>119</v>
      </c>
      <c r="C77" s="163"/>
      <c r="D77" s="163"/>
      <c r="E77" s="163"/>
      <c r="F77" s="1"/>
      <c r="G77" s="1"/>
      <c r="H77" s="1"/>
      <c r="I77" s="1"/>
      <c r="J77" s="1"/>
    </row>
  </sheetData>
  <mergeCells count="10">
    <mergeCell ref="A5:G5"/>
    <mergeCell ref="A6:G6"/>
    <mergeCell ref="A7:G7"/>
    <mergeCell ref="D2:G2"/>
    <mergeCell ref="A10:A11"/>
    <mergeCell ref="B10:B11"/>
    <mergeCell ref="C10:C11"/>
    <mergeCell ref="D10:D11"/>
    <mergeCell ref="E10:E11"/>
    <mergeCell ref="F10:G10"/>
  </mergeCells>
  <pageMargins left="0.19685039370078741" right="0.19685039370078741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workbookViewId="0">
      <selection activeCell="E1" sqref="E1:H8"/>
    </sheetView>
  </sheetViews>
  <sheetFormatPr defaultRowHeight="11.25" x14ac:dyDescent="0.2"/>
  <cols>
    <col min="1" max="1" width="36.83203125" customWidth="1"/>
    <col min="2" max="2" width="14.6640625" customWidth="1"/>
    <col min="3" max="3" width="4.5" style="146" customWidth="1"/>
    <col min="4" max="4" width="9.1640625" customWidth="1"/>
    <col min="5" max="5" width="11.83203125" customWidth="1"/>
    <col min="6" max="6" width="11.33203125" customWidth="1"/>
    <col min="7" max="7" width="8.83203125" customWidth="1"/>
    <col min="8" max="8" width="9.33203125" customWidth="1"/>
  </cols>
  <sheetData>
    <row r="1" spans="1:8" ht="15" customHeight="1" x14ac:dyDescent="0.25">
      <c r="A1" s="124"/>
      <c r="B1" s="124"/>
      <c r="C1" s="144"/>
      <c r="D1" s="105"/>
      <c r="E1" s="182" t="s">
        <v>309</v>
      </c>
      <c r="F1" s="185"/>
      <c r="G1" s="185"/>
      <c r="H1" s="166"/>
    </row>
    <row r="2" spans="1:8" ht="15" x14ac:dyDescent="0.25">
      <c r="A2" s="124"/>
      <c r="B2" s="124"/>
      <c r="C2" s="144"/>
      <c r="D2" s="136"/>
      <c r="E2" s="166"/>
      <c r="F2" s="166"/>
      <c r="G2" s="166"/>
      <c r="H2" s="166"/>
    </row>
    <row r="3" spans="1:8" ht="15" x14ac:dyDescent="0.25">
      <c r="A3" s="124"/>
      <c r="B3" s="124"/>
      <c r="C3" s="144"/>
      <c r="D3" s="105"/>
      <c r="E3" s="166"/>
      <c r="F3" s="166"/>
      <c r="G3" s="166"/>
      <c r="H3" s="166"/>
    </row>
    <row r="4" spans="1:8" ht="15" x14ac:dyDescent="0.25">
      <c r="A4" s="124"/>
      <c r="B4" s="124"/>
      <c r="C4" s="144"/>
      <c r="D4" s="105"/>
      <c r="E4" s="166"/>
      <c r="F4" s="166"/>
      <c r="G4" s="166"/>
      <c r="H4" s="166"/>
    </row>
    <row r="5" spans="1:8" ht="15" x14ac:dyDescent="0.25">
      <c r="A5" s="124"/>
      <c r="B5" s="124"/>
      <c r="C5" s="144"/>
      <c r="D5" s="105"/>
      <c r="E5" s="166"/>
      <c r="F5" s="166"/>
      <c r="G5" s="166"/>
      <c r="H5" s="166"/>
    </row>
    <row r="6" spans="1:8" ht="15" x14ac:dyDescent="0.25">
      <c r="A6" s="124"/>
      <c r="B6" s="124"/>
      <c r="C6" s="144"/>
      <c r="D6" s="105"/>
      <c r="E6" s="166"/>
      <c r="F6" s="166"/>
      <c r="G6" s="166"/>
      <c r="H6" s="166"/>
    </row>
    <row r="7" spans="1:8" ht="15" x14ac:dyDescent="0.25">
      <c r="A7" s="124"/>
      <c r="B7" s="124"/>
      <c r="C7" s="144"/>
      <c r="D7" s="105"/>
      <c r="E7" s="166"/>
      <c r="F7" s="166"/>
      <c r="G7" s="166"/>
      <c r="H7" s="166"/>
    </row>
    <row r="8" spans="1:8" ht="39" customHeight="1" x14ac:dyDescent="0.25">
      <c r="A8" s="124"/>
      <c r="B8" s="124"/>
      <c r="C8" s="144"/>
      <c r="D8" s="105"/>
      <c r="E8" s="166"/>
      <c r="F8" s="166"/>
      <c r="G8" s="166"/>
      <c r="H8" s="166"/>
    </row>
    <row r="9" spans="1:8" x14ac:dyDescent="0.2">
      <c r="A9" s="196" t="s">
        <v>303</v>
      </c>
      <c r="B9" s="196"/>
      <c r="C9" s="196"/>
      <c r="D9" s="196"/>
      <c r="E9" s="196"/>
      <c r="F9" s="196"/>
      <c r="G9" s="166"/>
      <c r="H9" s="166"/>
    </row>
    <row r="10" spans="1:8" x14ac:dyDescent="0.2">
      <c r="A10" s="196"/>
      <c r="B10" s="196"/>
      <c r="C10" s="196"/>
      <c r="D10" s="196"/>
      <c r="E10" s="196"/>
      <c r="F10" s="196"/>
      <c r="G10" s="166"/>
      <c r="H10" s="166"/>
    </row>
    <row r="11" spans="1:8" x14ac:dyDescent="0.2">
      <c r="A11" s="196"/>
      <c r="B11" s="196"/>
      <c r="C11" s="196"/>
      <c r="D11" s="196"/>
      <c r="E11" s="196"/>
      <c r="F11" s="196"/>
      <c r="G11" s="166"/>
      <c r="H11" s="166"/>
    </row>
    <row r="12" spans="1:8" ht="37.5" customHeight="1" x14ac:dyDescent="0.2">
      <c r="A12" s="196"/>
      <c r="B12" s="196"/>
      <c r="C12" s="196"/>
      <c r="D12" s="196"/>
      <c r="E12" s="196"/>
      <c r="F12" s="196"/>
      <c r="G12" s="166"/>
      <c r="H12" s="166"/>
    </row>
    <row r="13" spans="1:8" ht="15" x14ac:dyDescent="0.25">
      <c r="A13" s="126" t="s">
        <v>186</v>
      </c>
      <c r="B13" s="124"/>
      <c r="C13" s="144"/>
      <c r="D13" s="124"/>
      <c r="E13" s="125"/>
      <c r="F13" s="125"/>
    </row>
    <row r="14" spans="1:8" ht="12.75" x14ac:dyDescent="0.2">
      <c r="A14" s="189" t="s">
        <v>51</v>
      </c>
      <c r="B14" s="189" t="s">
        <v>88</v>
      </c>
      <c r="C14" s="189" t="s">
        <v>89</v>
      </c>
      <c r="D14" s="189" t="s">
        <v>304</v>
      </c>
      <c r="E14" s="198" t="s">
        <v>154</v>
      </c>
      <c r="F14" s="198" t="s">
        <v>264</v>
      </c>
      <c r="G14" s="139" t="s">
        <v>156</v>
      </c>
      <c r="H14" s="140"/>
    </row>
    <row r="15" spans="1:8" ht="61.5" customHeight="1" x14ac:dyDescent="0.2">
      <c r="A15" s="197"/>
      <c r="B15" s="197"/>
      <c r="C15" s="197"/>
      <c r="D15" s="197"/>
      <c r="E15" s="197"/>
      <c r="F15" s="197"/>
      <c r="G15" s="138" t="s">
        <v>157</v>
      </c>
      <c r="H15" s="138" t="s">
        <v>300</v>
      </c>
    </row>
    <row r="16" spans="1:8" ht="16.5" customHeight="1" x14ac:dyDescent="0.2">
      <c r="A16" s="193" t="s">
        <v>187</v>
      </c>
      <c r="B16" s="194"/>
      <c r="C16" s="194"/>
      <c r="D16" s="194"/>
      <c r="E16" s="194"/>
      <c r="F16" s="195"/>
      <c r="G16" s="111"/>
      <c r="H16" s="111"/>
    </row>
    <row r="17" spans="1:8" ht="19.5" customHeight="1" x14ac:dyDescent="0.2">
      <c r="A17" s="127" t="s">
        <v>166</v>
      </c>
      <c r="B17" s="141" t="s">
        <v>151</v>
      </c>
      <c r="C17" s="141"/>
      <c r="D17" s="114">
        <f>D18+D19</f>
        <v>815.8</v>
      </c>
      <c r="E17" s="114">
        <f t="shared" ref="E17:H17" si="0">E18+E19</f>
        <v>0</v>
      </c>
      <c r="F17" s="114">
        <f t="shared" si="0"/>
        <v>815.8</v>
      </c>
      <c r="G17" s="114">
        <f t="shared" si="0"/>
        <v>815.8</v>
      </c>
      <c r="H17" s="114">
        <f t="shared" si="0"/>
        <v>815.8</v>
      </c>
    </row>
    <row r="18" spans="1:8" ht="18.75" customHeight="1" x14ac:dyDescent="0.2">
      <c r="A18" s="121" t="s">
        <v>168</v>
      </c>
      <c r="B18" s="142" t="s">
        <v>151</v>
      </c>
      <c r="C18" s="142" t="s">
        <v>188</v>
      </c>
      <c r="D18" s="128">
        <v>626.6</v>
      </c>
      <c r="E18" s="128">
        <v>0</v>
      </c>
      <c r="F18" s="128">
        <f>D18+E18</f>
        <v>626.6</v>
      </c>
      <c r="G18" s="128">
        <v>626.6</v>
      </c>
      <c r="H18" s="128">
        <v>626.6</v>
      </c>
    </row>
    <row r="19" spans="1:8" ht="30" customHeight="1" x14ac:dyDescent="0.2">
      <c r="A19" s="129" t="s">
        <v>189</v>
      </c>
      <c r="B19" s="142" t="s">
        <v>151</v>
      </c>
      <c r="C19" s="142" t="s">
        <v>190</v>
      </c>
      <c r="D19" s="128">
        <v>189.2</v>
      </c>
      <c r="E19" s="128">
        <v>0</v>
      </c>
      <c r="F19" s="128">
        <f>D19+E19</f>
        <v>189.2</v>
      </c>
      <c r="G19" s="128">
        <v>189.2</v>
      </c>
      <c r="H19" s="128">
        <v>189.2</v>
      </c>
    </row>
    <row r="20" spans="1:8" ht="17.25" customHeight="1" x14ac:dyDescent="0.2">
      <c r="A20" s="127" t="s">
        <v>7</v>
      </c>
      <c r="B20" s="141" t="s">
        <v>152</v>
      </c>
      <c r="C20" s="141"/>
      <c r="D20" s="130">
        <f>SUM(D21:D27)+D28</f>
        <v>2291.8000000000002</v>
      </c>
      <c r="E20" s="130">
        <f t="shared" ref="E20:H20" si="1">SUM(E21:E27)+E28</f>
        <v>98</v>
      </c>
      <c r="F20" s="130">
        <f t="shared" si="1"/>
        <v>2389.8000000000002</v>
      </c>
      <c r="G20" s="130">
        <f t="shared" si="1"/>
        <v>2478.6</v>
      </c>
      <c r="H20" s="130">
        <f t="shared" si="1"/>
        <v>2780.2</v>
      </c>
    </row>
    <row r="21" spans="1:8" ht="19.5" customHeight="1" x14ac:dyDescent="0.2">
      <c r="A21" s="121" t="s">
        <v>191</v>
      </c>
      <c r="B21" s="142" t="s">
        <v>152</v>
      </c>
      <c r="C21" s="142" t="s">
        <v>188</v>
      </c>
      <c r="D21" s="128">
        <v>1190.3</v>
      </c>
      <c r="E21" s="128">
        <v>0</v>
      </c>
      <c r="F21" s="128">
        <f t="shared" ref="F21:F30" si="2">D21+E21</f>
        <v>1190.3</v>
      </c>
      <c r="G21" s="128">
        <v>1190.3</v>
      </c>
      <c r="H21" s="128">
        <v>1190.3</v>
      </c>
    </row>
    <row r="22" spans="1:8" ht="29.25" customHeight="1" x14ac:dyDescent="0.2">
      <c r="A22" s="121" t="s">
        <v>172</v>
      </c>
      <c r="B22" s="142" t="s">
        <v>152</v>
      </c>
      <c r="C22" s="142" t="s">
        <v>192</v>
      </c>
      <c r="D22" s="128">
        <v>30</v>
      </c>
      <c r="E22" s="128">
        <v>0</v>
      </c>
      <c r="F22" s="128">
        <f>D22+E22</f>
        <v>30</v>
      </c>
      <c r="G22" s="128">
        <v>30</v>
      </c>
      <c r="H22" s="128">
        <v>30</v>
      </c>
    </row>
    <row r="23" spans="1:8" ht="29.25" customHeight="1" x14ac:dyDescent="0.2">
      <c r="A23" s="129" t="s">
        <v>189</v>
      </c>
      <c r="B23" s="142" t="s">
        <v>152</v>
      </c>
      <c r="C23" s="142" t="s">
        <v>190</v>
      </c>
      <c r="D23" s="128">
        <v>359.5</v>
      </c>
      <c r="E23" s="128">
        <v>0</v>
      </c>
      <c r="F23" s="128">
        <v>359.5</v>
      </c>
      <c r="G23" s="128">
        <v>359.5</v>
      </c>
      <c r="H23" s="128">
        <v>359.5</v>
      </c>
    </row>
    <row r="24" spans="1:8" ht="33" customHeight="1" x14ac:dyDescent="0.2">
      <c r="A24" s="121" t="s">
        <v>173</v>
      </c>
      <c r="B24" s="142" t="s">
        <v>152</v>
      </c>
      <c r="C24" s="142" t="s">
        <v>193</v>
      </c>
      <c r="D24" s="128">
        <v>602</v>
      </c>
      <c r="E24" s="128">
        <v>98</v>
      </c>
      <c r="F24" s="128">
        <f t="shared" si="2"/>
        <v>700</v>
      </c>
      <c r="G24" s="128">
        <v>778.8</v>
      </c>
      <c r="H24" s="128">
        <v>1080.4000000000001</v>
      </c>
    </row>
    <row r="25" spans="1:8" ht="32.25" customHeight="1" x14ac:dyDescent="0.2">
      <c r="A25" s="121" t="s">
        <v>174</v>
      </c>
      <c r="B25" s="142" t="s">
        <v>152</v>
      </c>
      <c r="C25" s="142" t="s">
        <v>194</v>
      </c>
      <c r="D25" s="128">
        <v>10</v>
      </c>
      <c r="E25" s="128">
        <v>0</v>
      </c>
      <c r="F25" s="128">
        <f t="shared" si="2"/>
        <v>10</v>
      </c>
      <c r="G25" s="128">
        <v>10</v>
      </c>
      <c r="H25" s="128">
        <v>10</v>
      </c>
    </row>
    <row r="26" spans="1:8" ht="31.5" customHeight="1" x14ac:dyDescent="0.2">
      <c r="A26" s="121" t="s">
        <v>195</v>
      </c>
      <c r="B26" s="142" t="s">
        <v>152</v>
      </c>
      <c r="C26" s="142" t="s">
        <v>196</v>
      </c>
      <c r="D26" s="128">
        <v>55</v>
      </c>
      <c r="E26" s="128">
        <v>0</v>
      </c>
      <c r="F26" s="128">
        <f t="shared" si="2"/>
        <v>55</v>
      </c>
      <c r="G26" s="128">
        <v>60</v>
      </c>
      <c r="H26" s="128">
        <v>60</v>
      </c>
    </row>
    <row r="27" spans="1:8" ht="17.25" customHeight="1" x14ac:dyDescent="0.2">
      <c r="A27" s="116" t="s">
        <v>176</v>
      </c>
      <c r="B27" s="142" t="s">
        <v>152</v>
      </c>
      <c r="C27" s="142" t="s">
        <v>197</v>
      </c>
      <c r="D27" s="128">
        <v>5</v>
      </c>
      <c r="E27" s="128">
        <v>0</v>
      </c>
      <c r="F27" s="128">
        <f t="shared" si="2"/>
        <v>5</v>
      </c>
      <c r="G27" s="128">
        <v>10</v>
      </c>
      <c r="H27" s="128">
        <v>10</v>
      </c>
    </row>
    <row r="28" spans="1:8" ht="34.5" customHeight="1" x14ac:dyDescent="0.2">
      <c r="A28" s="39" t="s">
        <v>8</v>
      </c>
      <c r="B28" s="142" t="s">
        <v>152</v>
      </c>
      <c r="C28" s="142" t="s">
        <v>255</v>
      </c>
      <c r="D28" s="128">
        <v>40</v>
      </c>
      <c r="E28" s="128">
        <v>0</v>
      </c>
      <c r="F28" s="128">
        <f t="shared" si="2"/>
        <v>40</v>
      </c>
      <c r="G28" s="128">
        <v>40</v>
      </c>
      <c r="H28" s="128">
        <v>40</v>
      </c>
    </row>
    <row r="29" spans="1:8" ht="29.25" customHeight="1" x14ac:dyDescent="0.2">
      <c r="A29" s="127" t="s">
        <v>177</v>
      </c>
      <c r="B29" s="141" t="s">
        <v>129</v>
      </c>
      <c r="C29" s="141"/>
      <c r="D29" s="130">
        <f>D30</f>
        <v>20</v>
      </c>
      <c r="E29" s="130">
        <f>E30</f>
        <v>0</v>
      </c>
      <c r="F29" s="130">
        <f t="shared" ref="F29:H29" si="3">F30</f>
        <v>20</v>
      </c>
      <c r="G29" s="130">
        <f t="shared" si="3"/>
        <v>21.5</v>
      </c>
      <c r="H29" s="130">
        <f t="shared" si="3"/>
        <v>23</v>
      </c>
    </row>
    <row r="30" spans="1:8" ht="17.25" customHeight="1" x14ac:dyDescent="0.2">
      <c r="A30" s="121" t="s">
        <v>198</v>
      </c>
      <c r="B30" s="142" t="s">
        <v>129</v>
      </c>
      <c r="C30" s="142" t="s">
        <v>256</v>
      </c>
      <c r="D30" s="128">
        <v>20</v>
      </c>
      <c r="E30" s="128">
        <v>0</v>
      </c>
      <c r="F30" s="128">
        <f t="shared" si="2"/>
        <v>20</v>
      </c>
      <c r="G30" s="128">
        <v>21.5</v>
      </c>
      <c r="H30" s="128">
        <v>23</v>
      </c>
    </row>
    <row r="31" spans="1:8" ht="46.5" customHeight="1" x14ac:dyDescent="0.2">
      <c r="A31" s="127" t="s">
        <v>178</v>
      </c>
      <c r="B31" s="141" t="s">
        <v>130</v>
      </c>
      <c r="C31" s="141"/>
      <c r="D31" s="130">
        <f>SUM(D32:D34)+D35+D36+D37</f>
        <v>1897.2</v>
      </c>
      <c r="E31" s="130">
        <f t="shared" ref="E31:H31" si="4">SUM(E32:E34)+E35+E36+E37</f>
        <v>0</v>
      </c>
      <c r="F31" s="130">
        <f t="shared" si="4"/>
        <v>1897.2</v>
      </c>
      <c r="G31" s="130">
        <f t="shared" si="4"/>
        <v>1897.2</v>
      </c>
      <c r="H31" s="130">
        <f t="shared" si="4"/>
        <v>1897.2</v>
      </c>
    </row>
    <row r="32" spans="1:8" ht="57" customHeight="1" x14ac:dyDescent="0.2">
      <c r="A32" s="121" t="s">
        <v>113</v>
      </c>
      <c r="B32" s="142" t="s">
        <v>130</v>
      </c>
      <c r="C32" s="142" t="s">
        <v>199</v>
      </c>
      <c r="D32" s="128">
        <v>1418.7</v>
      </c>
      <c r="E32" s="128">
        <v>0</v>
      </c>
      <c r="F32" s="128">
        <f>D32+E32</f>
        <v>1418.7</v>
      </c>
      <c r="G32" s="128">
        <v>1418.7</v>
      </c>
      <c r="H32" s="128">
        <v>1418.7</v>
      </c>
    </row>
    <row r="33" spans="1:8" ht="30.75" customHeight="1" x14ac:dyDescent="0.2">
      <c r="A33" s="116" t="s">
        <v>172</v>
      </c>
      <c r="B33" s="142" t="s">
        <v>130</v>
      </c>
      <c r="C33" s="142" t="s">
        <v>200</v>
      </c>
      <c r="D33" s="128">
        <v>40</v>
      </c>
      <c r="E33" s="128">
        <v>0</v>
      </c>
      <c r="F33" s="128">
        <f t="shared" ref="F33:F37" si="5">D33+E33</f>
        <v>40</v>
      </c>
      <c r="G33" s="128">
        <v>40</v>
      </c>
      <c r="H33" s="128">
        <v>40</v>
      </c>
    </row>
    <row r="34" spans="1:8" ht="30" customHeight="1" x14ac:dyDescent="0.2">
      <c r="A34" s="129" t="s">
        <v>189</v>
      </c>
      <c r="B34" s="142" t="s">
        <v>130</v>
      </c>
      <c r="C34" s="142" t="s">
        <v>201</v>
      </c>
      <c r="D34" s="128">
        <v>428.5</v>
      </c>
      <c r="E34" s="128">
        <v>0</v>
      </c>
      <c r="F34" s="128">
        <f t="shared" si="5"/>
        <v>428.5</v>
      </c>
      <c r="G34" s="128">
        <v>428.5</v>
      </c>
      <c r="H34" s="128">
        <v>428.5</v>
      </c>
    </row>
    <row r="35" spans="1:8" ht="34.5" customHeight="1" x14ac:dyDescent="0.2">
      <c r="A35" s="121" t="s">
        <v>173</v>
      </c>
      <c r="B35" s="142" t="s">
        <v>130</v>
      </c>
      <c r="C35" s="142" t="s">
        <v>193</v>
      </c>
      <c r="D35" s="128">
        <v>5</v>
      </c>
      <c r="E35" s="128">
        <v>0</v>
      </c>
      <c r="F35" s="128">
        <f t="shared" si="5"/>
        <v>5</v>
      </c>
      <c r="G35" s="128">
        <v>5</v>
      </c>
      <c r="H35" s="128">
        <v>5</v>
      </c>
    </row>
    <row r="36" spans="1:8" ht="32.25" customHeight="1" x14ac:dyDescent="0.2">
      <c r="A36" s="121" t="s">
        <v>174</v>
      </c>
      <c r="B36" s="142" t="s">
        <v>130</v>
      </c>
      <c r="C36" s="142" t="s">
        <v>194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</row>
    <row r="37" spans="1:8" ht="21.75" customHeight="1" x14ac:dyDescent="0.2">
      <c r="A37" s="116" t="s">
        <v>176</v>
      </c>
      <c r="B37" s="142" t="s">
        <v>130</v>
      </c>
      <c r="C37" s="142" t="s">
        <v>197</v>
      </c>
      <c r="D37" s="128">
        <v>5</v>
      </c>
      <c r="E37" s="128">
        <v>0</v>
      </c>
      <c r="F37" s="128">
        <f t="shared" si="5"/>
        <v>5</v>
      </c>
      <c r="G37" s="128">
        <v>5</v>
      </c>
      <c r="H37" s="128">
        <v>5</v>
      </c>
    </row>
    <row r="38" spans="1:8" s="155" customFormat="1" ht="31.5" customHeight="1" x14ac:dyDescent="0.2">
      <c r="A38" s="131" t="s">
        <v>179</v>
      </c>
      <c r="B38" s="154" t="s">
        <v>257</v>
      </c>
      <c r="C38" s="143"/>
      <c r="D38" s="130">
        <f>D39</f>
        <v>4.7</v>
      </c>
      <c r="E38" s="130">
        <f>E39</f>
        <v>0</v>
      </c>
      <c r="F38" s="130">
        <f t="shared" ref="F38:H38" si="6">F39</f>
        <v>4.7</v>
      </c>
      <c r="G38" s="130">
        <f t="shared" si="6"/>
        <v>4.7</v>
      </c>
      <c r="H38" s="130">
        <f t="shared" si="6"/>
        <v>4.7</v>
      </c>
    </row>
    <row r="39" spans="1:8" ht="29.25" customHeight="1" x14ac:dyDescent="0.2">
      <c r="A39" s="121" t="s">
        <v>173</v>
      </c>
      <c r="B39" s="142" t="s">
        <v>257</v>
      </c>
      <c r="C39" s="142" t="s">
        <v>193</v>
      </c>
      <c r="D39" s="128">
        <v>4.7</v>
      </c>
      <c r="E39" s="128">
        <v>0</v>
      </c>
      <c r="F39" s="128">
        <f>D39+E39</f>
        <v>4.7</v>
      </c>
      <c r="G39" s="128">
        <v>4.7</v>
      </c>
      <c r="H39" s="128">
        <v>4.7</v>
      </c>
    </row>
    <row r="40" spans="1:8" ht="30.75" customHeight="1" x14ac:dyDescent="0.2">
      <c r="A40" s="127" t="s">
        <v>2</v>
      </c>
      <c r="B40" s="141" t="s">
        <v>258</v>
      </c>
      <c r="C40" s="141"/>
      <c r="D40" s="130">
        <f>D41+D42+D43</f>
        <v>80.3</v>
      </c>
      <c r="E40" s="130">
        <f>E41+E42+E43</f>
        <v>0</v>
      </c>
      <c r="F40" s="130">
        <f t="shared" ref="F40:H40" si="7">F41+F42+F43</f>
        <v>80.3</v>
      </c>
      <c r="G40" s="130">
        <f t="shared" si="7"/>
        <v>81.2</v>
      </c>
      <c r="H40" s="130">
        <f t="shared" si="7"/>
        <v>84.2</v>
      </c>
    </row>
    <row r="41" spans="1:8" ht="30.75" customHeight="1" x14ac:dyDescent="0.2">
      <c r="A41" s="121" t="s">
        <v>202</v>
      </c>
      <c r="B41" s="142" t="s">
        <v>258</v>
      </c>
      <c r="C41" s="142" t="s">
        <v>188</v>
      </c>
      <c r="D41" s="128">
        <v>47.5</v>
      </c>
      <c r="E41" s="128">
        <v>0</v>
      </c>
      <c r="F41" s="128">
        <f t="shared" ref="F41:F43" si="8">D41+E41</f>
        <v>47.5</v>
      </c>
      <c r="G41" s="128">
        <v>47.5</v>
      </c>
      <c r="H41" s="128">
        <v>47.5</v>
      </c>
    </row>
    <row r="42" spans="1:8" ht="31.5" customHeight="1" x14ac:dyDescent="0.2">
      <c r="A42" s="129" t="s">
        <v>189</v>
      </c>
      <c r="B42" s="142" t="s">
        <v>258</v>
      </c>
      <c r="C42" s="142" t="s">
        <v>190</v>
      </c>
      <c r="D42" s="128">
        <v>14.4</v>
      </c>
      <c r="E42" s="128">
        <v>0</v>
      </c>
      <c r="F42" s="128">
        <f t="shared" si="8"/>
        <v>14.4</v>
      </c>
      <c r="G42" s="128">
        <v>14.4</v>
      </c>
      <c r="H42" s="128">
        <v>14.4</v>
      </c>
    </row>
    <row r="43" spans="1:8" ht="31.5" customHeight="1" x14ac:dyDescent="0.2">
      <c r="A43" s="116" t="s">
        <v>173</v>
      </c>
      <c r="B43" s="142" t="s">
        <v>258</v>
      </c>
      <c r="C43" s="142" t="s">
        <v>193</v>
      </c>
      <c r="D43" s="128">
        <v>18.399999999999999</v>
      </c>
      <c r="E43" s="128">
        <v>0</v>
      </c>
      <c r="F43" s="128">
        <f t="shared" si="8"/>
        <v>18.399999999999999</v>
      </c>
      <c r="G43" s="128">
        <v>19.3</v>
      </c>
      <c r="H43" s="128">
        <v>22.3</v>
      </c>
    </row>
    <row r="44" spans="1:8" ht="23.25" customHeight="1" x14ac:dyDescent="0.2">
      <c r="A44" s="127" t="s">
        <v>16</v>
      </c>
      <c r="B44" s="141" t="s">
        <v>146</v>
      </c>
      <c r="C44" s="141"/>
      <c r="D44" s="130">
        <f>D45+D46+D47+D48+D49+D50</f>
        <v>1330.7</v>
      </c>
      <c r="E44" s="130">
        <f>E45+E46+E47+E48+E49+E50</f>
        <v>272.60000000000002</v>
      </c>
      <c r="F44" s="130">
        <f t="shared" ref="F44:H44" si="9">F45+F46+F47+F48+F49+F50</f>
        <v>1603.3</v>
      </c>
      <c r="G44" s="130">
        <f t="shared" si="9"/>
        <v>1330.7</v>
      </c>
      <c r="H44" s="130">
        <f t="shared" si="9"/>
        <v>1330.7</v>
      </c>
    </row>
    <row r="45" spans="1:8" ht="21" customHeight="1" x14ac:dyDescent="0.2">
      <c r="A45" s="121" t="s">
        <v>191</v>
      </c>
      <c r="B45" s="142" t="s">
        <v>146</v>
      </c>
      <c r="C45" s="142" t="s">
        <v>188</v>
      </c>
      <c r="D45" s="128">
        <v>711</v>
      </c>
      <c r="E45" s="128">
        <v>209.4</v>
      </c>
      <c r="F45" s="128">
        <f>D45+E45</f>
        <v>920.4</v>
      </c>
      <c r="G45" s="128">
        <v>711</v>
      </c>
      <c r="H45" s="128">
        <v>711</v>
      </c>
    </row>
    <row r="46" spans="1:8" ht="32.25" customHeight="1" x14ac:dyDescent="0.2">
      <c r="A46" s="121" t="s">
        <v>172</v>
      </c>
      <c r="B46" s="142" t="s">
        <v>146</v>
      </c>
      <c r="C46" s="142" t="s">
        <v>192</v>
      </c>
      <c r="D46" s="128">
        <v>0</v>
      </c>
      <c r="E46" s="128">
        <v>0</v>
      </c>
      <c r="F46" s="128">
        <f>D46+E46</f>
        <v>0</v>
      </c>
      <c r="G46" s="128">
        <v>0</v>
      </c>
      <c r="H46" s="128">
        <v>0</v>
      </c>
    </row>
    <row r="47" spans="1:8" ht="32.25" customHeight="1" x14ac:dyDescent="0.2">
      <c r="A47" s="129" t="s">
        <v>189</v>
      </c>
      <c r="B47" s="142" t="s">
        <v>146</v>
      </c>
      <c r="C47" s="142" t="s">
        <v>190</v>
      </c>
      <c r="D47" s="128">
        <v>214.7</v>
      </c>
      <c r="E47" s="128">
        <v>63.2</v>
      </c>
      <c r="F47" s="128">
        <f t="shared" ref="F47:F50" si="10">D47+E47</f>
        <v>277.89999999999998</v>
      </c>
      <c r="G47" s="128">
        <v>214.7</v>
      </c>
      <c r="H47" s="128">
        <v>214.7</v>
      </c>
    </row>
    <row r="48" spans="1:8" ht="34.5" customHeight="1" x14ac:dyDescent="0.2">
      <c r="A48" s="121" t="s">
        <v>173</v>
      </c>
      <c r="B48" s="142" t="s">
        <v>146</v>
      </c>
      <c r="C48" s="142" t="s">
        <v>193</v>
      </c>
      <c r="D48" s="128">
        <v>400</v>
      </c>
      <c r="E48" s="128">
        <v>0</v>
      </c>
      <c r="F48" s="128">
        <f t="shared" si="10"/>
        <v>400</v>
      </c>
      <c r="G48" s="128">
        <v>400</v>
      </c>
      <c r="H48" s="128">
        <v>400</v>
      </c>
    </row>
    <row r="49" spans="1:8" ht="32.25" customHeight="1" x14ac:dyDescent="0.2">
      <c r="A49" s="121" t="s">
        <v>174</v>
      </c>
      <c r="B49" s="142" t="s">
        <v>146</v>
      </c>
      <c r="C49" s="142" t="s">
        <v>194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</row>
    <row r="50" spans="1:8" ht="19.5" customHeight="1" x14ac:dyDescent="0.2">
      <c r="A50" s="116" t="s">
        <v>176</v>
      </c>
      <c r="B50" s="142" t="s">
        <v>146</v>
      </c>
      <c r="C50" s="142" t="s">
        <v>197</v>
      </c>
      <c r="D50" s="128">
        <v>5</v>
      </c>
      <c r="E50" s="128">
        <v>0</v>
      </c>
      <c r="F50" s="128">
        <f t="shared" si="10"/>
        <v>5</v>
      </c>
      <c r="G50" s="128">
        <v>5</v>
      </c>
      <c r="H50" s="128">
        <v>5</v>
      </c>
    </row>
    <row r="51" spans="1:8" s="158" customFormat="1" ht="23.25" customHeight="1" x14ac:dyDescent="0.2">
      <c r="A51" s="156" t="s">
        <v>40</v>
      </c>
      <c r="B51" s="157" t="s">
        <v>144</v>
      </c>
      <c r="C51" s="157"/>
      <c r="D51" s="130">
        <f>D52</f>
        <v>100</v>
      </c>
      <c r="E51" s="130">
        <f>E52</f>
        <v>0</v>
      </c>
      <c r="F51" s="130">
        <f t="shared" ref="F51:H51" si="11">F52</f>
        <v>100</v>
      </c>
      <c r="G51" s="130">
        <f t="shared" si="11"/>
        <v>100</v>
      </c>
      <c r="H51" s="130">
        <f t="shared" si="11"/>
        <v>100</v>
      </c>
    </row>
    <row r="52" spans="1:8" s="158" customFormat="1" ht="37.5" customHeight="1" x14ac:dyDescent="0.2">
      <c r="A52" s="159" t="s">
        <v>203</v>
      </c>
      <c r="B52" s="160" t="s">
        <v>144</v>
      </c>
      <c r="C52" s="160" t="s">
        <v>193</v>
      </c>
      <c r="D52" s="128">
        <v>100</v>
      </c>
      <c r="E52" s="128">
        <v>0</v>
      </c>
      <c r="F52" s="128">
        <f>D52+E52</f>
        <v>100</v>
      </c>
      <c r="G52" s="128">
        <v>100</v>
      </c>
      <c r="H52" s="128">
        <v>100</v>
      </c>
    </row>
    <row r="53" spans="1:8" s="158" customFormat="1" ht="18.75" customHeight="1" x14ac:dyDescent="0.2">
      <c r="A53" s="156" t="s">
        <v>182</v>
      </c>
      <c r="B53" s="157" t="s">
        <v>142</v>
      </c>
      <c r="C53" s="157"/>
      <c r="D53" s="130">
        <f>D54</f>
        <v>5</v>
      </c>
      <c r="E53" s="130">
        <f>E54</f>
        <v>0</v>
      </c>
      <c r="F53" s="130">
        <f t="shared" ref="F53:G53" si="12">F54</f>
        <v>5</v>
      </c>
      <c r="G53" s="130">
        <f t="shared" si="12"/>
        <v>10</v>
      </c>
      <c r="H53" s="130">
        <f>H54</f>
        <v>10</v>
      </c>
    </row>
    <row r="54" spans="1:8" s="158" customFormat="1" ht="31.5" customHeight="1" x14ac:dyDescent="0.2">
      <c r="A54" s="159" t="s">
        <v>203</v>
      </c>
      <c r="B54" s="160" t="s">
        <v>142</v>
      </c>
      <c r="C54" s="160" t="s">
        <v>193</v>
      </c>
      <c r="D54" s="128">
        <v>5</v>
      </c>
      <c r="E54" s="128">
        <v>0</v>
      </c>
      <c r="F54" s="128">
        <f>D54+E54</f>
        <v>5</v>
      </c>
      <c r="G54" s="128">
        <v>10</v>
      </c>
      <c r="H54" s="128">
        <v>10</v>
      </c>
    </row>
    <row r="55" spans="1:8" ht="19.5" customHeight="1" x14ac:dyDescent="0.2">
      <c r="A55" s="115" t="s">
        <v>19</v>
      </c>
      <c r="B55" s="141" t="s">
        <v>149</v>
      </c>
      <c r="C55" s="141"/>
      <c r="D55" s="130">
        <f>D56</f>
        <v>12</v>
      </c>
      <c r="E55" s="130"/>
      <c r="F55" s="130">
        <f t="shared" ref="F55:H55" si="13">F56</f>
        <v>12</v>
      </c>
      <c r="G55" s="130">
        <f t="shared" si="13"/>
        <v>12</v>
      </c>
      <c r="H55" s="130">
        <f t="shared" si="13"/>
        <v>12</v>
      </c>
    </row>
    <row r="56" spans="1:8" ht="21.75" customHeight="1" x14ac:dyDescent="0.2">
      <c r="A56" s="116" t="s">
        <v>19</v>
      </c>
      <c r="B56" s="142" t="s">
        <v>149</v>
      </c>
      <c r="C56" s="142">
        <v>540</v>
      </c>
      <c r="D56" s="128">
        <v>12</v>
      </c>
      <c r="E56" s="128">
        <v>0</v>
      </c>
      <c r="F56" s="128">
        <f>D56+E56</f>
        <v>12</v>
      </c>
      <c r="G56" s="128">
        <v>12</v>
      </c>
      <c r="H56" s="128">
        <v>12</v>
      </c>
    </row>
    <row r="57" spans="1:8" ht="29.25" customHeight="1" x14ac:dyDescent="0.2">
      <c r="A57" s="115" t="s">
        <v>260</v>
      </c>
      <c r="B57" s="142"/>
      <c r="C57" s="142"/>
      <c r="D57" s="130">
        <f>D17+D20+D29+D31+D38+D40+D51+D53+D55+D44</f>
        <v>6557.5</v>
      </c>
      <c r="E57" s="130">
        <f t="shared" ref="E57:H57" si="14">E17+E20+E29+E31+E38+E40+E51+E53+E55+E44</f>
        <v>370.6</v>
      </c>
      <c r="F57" s="130">
        <f t="shared" si="14"/>
        <v>6928.1</v>
      </c>
      <c r="G57" s="130">
        <f t="shared" si="14"/>
        <v>6751.6999999999989</v>
      </c>
      <c r="H57" s="130">
        <f t="shared" si="14"/>
        <v>7057.7999999999993</v>
      </c>
    </row>
    <row r="58" spans="1:8" ht="12.75" x14ac:dyDescent="0.2">
      <c r="A58" s="193" t="s">
        <v>204</v>
      </c>
      <c r="B58" s="194"/>
      <c r="C58" s="194"/>
      <c r="D58" s="194"/>
      <c r="E58" s="194"/>
      <c r="F58" s="195"/>
      <c r="G58" s="111"/>
      <c r="H58" s="111"/>
    </row>
    <row r="59" spans="1:8" ht="31.5" customHeight="1" x14ac:dyDescent="0.2">
      <c r="A59" s="131" t="s">
        <v>205</v>
      </c>
      <c r="B59" s="141"/>
      <c r="C59" s="141"/>
      <c r="D59" s="130">
        <f>D60+D61+D62+D63</f>
        <v>120</v>
      </c>
      <c r="E59" s="130">
        <f>E60+E61+E62+E63</f>
        <v>0</v>
      </c>
      <c r="F59" s="130">
        <f>F60+F61+F62+F63</f>
        <v>120</v>
      </c>
      <c r="G59" s="130">
        <f>G60+G61+G62+G63</f>
        <v>405</v>
      </c>
      <c r="H59" s="130">
        <f>H60+H61+H62+H63</f>
        <v>615</v>
      </c>
    </row>
    <row r="60" spans="1:8" s="158" customFormat="1" ht="48.75" customHeight="1" x14ac:dyDescent="0.2">
      <c r="A60" s="132" t="s">
        <v>259</v>
      </c>
      <c r="B60" s="160" t="s">
        <v>138</v>
      </c>
      <c r="C60" s="160" t="s">
        <v>193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</row>
    <row r="61" spans="1:8" s="158" customFormat="1" ht="89.25" x14ac:dyDescent="0.2">
      <c r="A61" s="150" t="s">
        <v>92</v>
      </c>
      <c r="B61" s="160" t="s">
        <v>145</v>
      </c>
      <c r="C61" s="160" t="s">
        <v>193</v>
      </c>
      <c r="D61" s="128">
        <v>20</v>
      </c>
      <c r="E61" s="128">
        <v>0</v>
      </c>
      <c r="F61" s="128">
        <f t="shared" ref="F61:F63" si="15">D61+E61</f>
        <v>20</v>
      </c>
      <c r="G61" s="128">
        <v>200</v>
      </c>
      <c r="H61" s="128">
        <v>400</v>
      </c>
    </row>
    <row r="62" spans="1:8" s="158" customFormat="1" ht="63.75" x14ac:dyDescent="0.2">
      <c r="A62" s="150" t="s">
        <v>134</v>
      </c>
      <c r="B62" s="160" t="s">
        <v>135</v>
      </c>
      <c r="C62" s="160" t="s">
        <v>193</v>
      </c>
      <c r="D62" s="128">
        <v>50</v>
      </c>
      <c r="E62" s="128">
        <v>0</v>
      </c>
      <c r="F62" s="128">
        <f t="shared" si="15"/>
        <v>50</v>
      </c>
      <c r="G62" s="128">
        <v>150</v>
      </c>
      <c r="H62" s="128">
        <v>160</v>
      </c>
    </row>
    <row r="63" spans="1:8" s="158" customFormat="1" ht="63.75" x14ac:dyDescent="0.2">
      <c r="A63" s="161" t="s">
        <v>139</v>
      </c>
      <c r="B63" s="160" t="s">
        <v>140</v>
      </c>
      <c r="C63" s="160" t="s">
        <v>193</v>
      </c>
      <c r="D63" s="128">
        <v>50</v>
      </c>
      <c r="E63" s="128">
        <v>0</v>
      </c>
      <c r="F63" s="128">
        <f t="shared" si="15"/>
        <v>50</v>
      </c>
      <c r="G63" s="128">
        <v>55</v>
      </c>
      <c r="H63" s="128">
        <v>55</v>
      </c>
    </row>
    <row r="64" spans="1:8" ht="34.5" customHeight="1" x14ac:dyDescent="0.2">
      <c r="A64" s="115" t="s">
        <v>261</v>
      </c>
      <c r="B64" s="142"/>
      <c r="C64" s="142"/>
      <c r="D64" s="130">
        <f>D59</f>
        <v>120</v>
      </c>
      <c r="E64" s="130">
        <f>E59</f>
        <v>0</v>
      </c>
      <c r="F64" s="130">
        <f>F59</f>
        <v>120</v>
      </c>
      <c r="G64" s="130">
        <f>G59</f>
        <v>405</v>
      </c>
      <c r="H64" s="130">
        <f>H59</f>
        <v>615</v>
      </c>
    </row>
    <row r="65" spans="1:10" ht="22.5" customHeight="1" x14ac:dyDescent="0.2">
      <c r="A65" s="133" t="s">
        <v>82</v>
      </c>
      <c r="B65" s="134"/>
      <c r="C65" s="145"/>
      <c r="D65" s="135">
        <f>D57+D64</f>
        <v>6677.5</v>
      </c>
      <c r="E65" s="135">
        <f>E57+E64</f>
        <v>370.6</v>
      </c>
      <c r="F65" s="135">
        <f>F57+F64</f>
        <v>7048.1</v>
      </c>
      <c r="G65" s="135">
        <f>G57+G64</f>
        <v>7156.6999999999989</v>
      </c>
      <c r="H65" s="135">
        <f>H57+H64</f>
        <v>7672.7999999999993</v>
      </c>
    </row>
    <row r="68" spans="1:10" s="14" customFormat="1" ht="12.75" x14ac:dyDescent="0.2">
      <c r="A68" s="163" t="s">
        <v>281</v>
      </c>
      <c r="B68" s="163"/>
      <c r="C68" s="163"/>
      <c r="D68" s="163"/>
      <c r="E68" s="163"/>
      <c r="F68" s="1" t="s">
        <v>282</v>
      </c>
      <c r="G68" s="1"/>
      <c r="H68" s="1"/>
      <c r="I68" s="1"/>
      <c r="J68" s="1"/>
    </row>
    <row r="69" spans="1:10" s="14" customFormat="1" ht="12.75" x14ac:dyDescent="0.2">
      <c r="A69" s="163"/>
      <c r="B69" s="163"/>
      <c r="C69" s="163"/>
      <c r="D69" s="163"/>
      <c r="E69" s="163"/>
      <c r="F69" s="1"/>
      <c r="G69" s="1"/>
      <c r="H69" s="1"/>
      <c r="I69" s="1"/>
      <c r="J69" s="1"/>
    </row>
    <row r="70" spans="1:10" s="14" customFormat="1" ht="12.75" x14ac:dyDescent="0.2">
      <c r="A70" s="163" t="s">
        <v>283</v>
      </c>
      <c r="B70" s="163"/>
      <c r="C70" s="163"/>
      <c r="D70" s="163"/>
      <c r="E70" s="163"/>
      <c r="F70" s="1" t="s">
        <v>284</v>
      </c>
      <c r="G70" s="1"/>
      <c r="H70" s="1"/>
      <c r="I70" s="1"/>
      <c r="J70" s="1"/>
    </row>
    <row r="71" spans="1:10" s="14" customFormat="1" ht="12.75" x14ac:dyDescent="0.2">
      <c r="A71" s="163"/>
      <c r="B71" s="163"/>
      <c r="C71" s="163"/>
      <c r="D71" s="163"/>
      <c r="E71" s="163"/>
      <c r="F71" s="1"/>
      <c r="G71" s="1"/>
      <c r="H71" s="1"/>
      <c r="I71" s="1"/>
      <c r="J71" s="1"/>
    </row>
    <row r="72" spans="1:10" s="14" customFormat="1" ht="12.75" x14ac:dyDescent="0.2">
      <c r="A72" s="163" t="s">
        <v>118</v>
      </c>
      <c r="B72" s="163"/>
      <c r="C72" s="163"/>
      <c r="D72" s="163"/>
      <c r="E72" s="163"/>
      <c r="F72" s="1"/>
      <c r="G72" s="1"/>
      <c r="H72" s="1"/>
      <c r="I72" s="1"/>
      <c r="J72" s="1"/>
    </row>
    <row r="73" spans="1:10" s="14" customFormat="1" ht="12.75" x14ac:dyDescent="0.2">
      <c r="A73" s="163"/>
      <c r="B73" s="163"/>
      <c r="C73" s="163"/>
      <c r="D73" s="163"/>
      <c r="E73" s="163"/>
      <c r="F73" s="1"/>
      <c r="G73" s="1"/>
      <c r="H73" s="1"/>
      <c r="I73" s="1"/>
      <c r="J73" s="1"/>
    </row>
    <row r="74" spans="1:10" s="14" customFormat="1" ht="12.75" x14ac:dyDescent="0.2">
      <c r="A74" s="163" t="s">
        <v>119</v>
      </c>
      <c r="B74" s="163"/>
      <c r="C74" s="163"/>
      <c r="D74" s="163"/>
      <c r="E74" s="163"/>
      <c r="F74" s="1"/>
      <c r="G74" s="1"/>
      <c r="H74" s="1"/>
      <c r="I74" s="1"/>
      <c r="J74" s="1"/>
    </row>
  </sheetData>
  <mergeCells count="10">
    <mergeCell ref="A16:F16"/>
    <mergeCell ref="A58:F58"/>
    <mergeCell ref="A9:H12"/>
    <mergeCell ref="E1:H8"/>
    <mergeCell ref="A14:A15"/>
    <mergeCell ref="B14:B15"/>
    <mergeCell ref="C14:C15"/>
    <mergeCell ref="D14:D15"/>
    <mergeCell ref="E14:E15"/>
    <mergeCell ref="F14:F1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 1 дох</vt:lpstr>
      <vt:lpstr>прил 2 расх</vt:lpstr>
      <vt:lpstr>прил 3 расх вед</vt:lpstr>
      <vt:lpstr>прил 4 распр бюдж асс</vt:lpstr>
      <vt:lpstr>прил 5 ассиг прогр непрогр</vt:lpstr>
    </vt:vector>
  </TitlesOfParts>
  <Company>rfu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lyuba</dc:creator>
  <cp:lastModifiedBy>Admin</cp:lastModifiedBy>
  <cp:lastPrinted>2018-05-07T04:38:36Z</cp:lastPrinted>
  <dcterms:created xsi:type="dcterms:W3CDTF">2007-04-26T00:59:46Z</dcterms:created>
  <dcterms:modified xsi:type="dcterms:W3CDTF">2018-07-05T00:58:13Z</dcterms:modified>
</cp:coreProperties>
</file>