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7\"/>
    </mc:Choice>
  </mc:AlternateContent>
  <bookViews>
    <workbookView xWindow="0" yWindow="495" windowWidth="15195" windowHeight="8025" tabRatio="896" activeTab="10"/>
  </bookViews>
  <sheets>
    <sheet name="2017" sheetId="116" r:id="rId1"/>
    <sheet name="2017 (3)" sheetId="117" r:id="rId2"/>
    <sheet name="2016" sheetId="114" r:id="rId3"/>
    <sheet name="прил 1 дох" sheetId="45" r:id="rId4"/>
    <sheet name="прил 1.1 дох в ифнс (3)" sheetId="113" r:id="rId5"/>
    <sheet name="прил 2 адм Ст" sheetId="94" r:id="rId6"/>
    <sheet name="прил 2 адм" sheetId="112" r:id="rId7"/>
    <sheet name="прил 3 адм ист Ст (2)" sheetId="108" r:id="rId8"/>
    <sheet name="прил 3(2)" sheetId="109" r:id="rId9"/>
    <sheet name="прил 4 ист.Ст" sheetId="96" r:id="rId10"/>
    <sheet name="прил 5 ГРБС" sheetId="90" r:id="rId11"/>
    <sheet name="прил 6. расх" sheetId="97" r:id="rId12"/>
    <sheet name="прил 6(1)" sheetId="111" r:id="rId13"/>
    <sheet name="прил 7 Ст расх вед (2)" sheetId="115" r:id="rId14"/>
    <sheet name="прил 7 Ст расх вед" sheetId="100" r:id="rId15"/>
    <sheet name="приложение 8" sheetId="88" r:id="rId16"/>
    <sheet name="приложение 8 (2)" sheetId="107" r:id="rId17"/>
    <sheet name="прил 9 прогр" sheetId="101" r:id="rId18"/>
    <sheet name="прил10 мундолг 2016" sheetId="102" r:id="rId19"/>
    <sheet name="прил 11 прог.заимств 2016" sheetId="104" r:id="rId20"/>
    <sheet name="прил12 прог.гаран 2016" sheetId="105" r:id="rId21"/>
    <sheet name="прил 13" sheetId="99" r:id="rId22"/>
    <sheet name="прил 13 (1)" sheetId="118" r:id="rId23"/>
    <sheet name="прил 13 (2)" sheetId="119" r:id="rId24"/>
  </sheets>
  <calcPr calcId="162913"/>
</workbook>
</file>

<file path=xl/calcChain.xml><?xml version="1.0" encoding="utf-8"?>
<calcChain xmlns="http://schemas.openxmlformats.org/spreadsheetml/2006/main">
  <c r="E16" i="101" l="1"/>
  <c r="E39" i="88" l="1"/>
  <c r="D39" i="88"/>
  <c r="E34" i="88"/>
  <c r="D34" i="88"/>
  <c r="E32" i="88"/>
  <c r="D32" i="88"/>
  <c r="E30" i="88"/>
  <c r="D30" i="88"/>
  <c r="E26" i="88"/>
  <c r="D26" i="88"/>
  <c r="E21" i="88"/>
  <c r="D21" i="88"/>
  <c r="E17" i="88"/>
  <c r="D17" i="88"/>
  <c r="E15" i="88"/>
  <c r="D15" i="88"/>
  <c r="E10" i="88"/>
  <c r="D10" i="88"/>
  <c r="E8" i="88"/>
  <c r="D8" i="88"/>
  <c r="H13" i="115"/>
  <c r="H9" i="115" s="1"/>
  <c r="H45" i="115" s="1"/>
  <c r="H43" i="115"/>
  <c r="G43" i="115"/>
  <c r="H37" i="115"/>
  <c r="G37" i="115"/>
  <c r="H32" i="115"/>
  <c r="G32" i="115"/>
  <c r="H30" i="115"/>
  <c r="G30" i="115"/>
  <c r="H25" i="115"/>
  <c r="G25" i="115"/>
  <c r="H20" i="115"/>
  <c r="G20" i="115"/>
  <c r="H18" i="115"/>
  <c r="G18" i="115"/>
  <c r="G13" i="115"/>
  <c r="G9" i="115" s="1"/>
  <c r="G45" i="115" s="1"/>
  <c r="I16" i="111"/>
  <c r="H16" i="111"/>
  <c r="I47" i="111"/>
  <c r="I46" i="111" s="1"/>
  <c r="H47" i="111"/>
  <c r="H46" i="111"/>
  <c r="G47" i="111"/>
  <c r="G46" i="111" s="1"/>
  <c r="H24" i="111"/>
  <c r="G24" i="111"/>
  <c r="E41" i="88" l="1"/>
  <c r="D41" i="88"/>
  <c r="G16" i="111"/>
  <c r="G15" i="111" s="1"/>
  <c r="G14" i="111" s="1"/>
  <c r="I24" i="111"/>
  <c r="H42" i="111"/>
  <c r="G42" i="111"/>
  <c r="H38" i="111"/>
  <c r="G38" i="111"/>
  <c r="H33" i="111"/>
  <c r="G33" i="111"/>
  <c r="H28" i="111"/>
  <c r="H8" i="111" s="1"/>
  <c r="G28" i="111"/>
  <c r="H15" i="111"/>
  <c r="H14" i="111" s="1"/>
  <c r="D34" i="97"/>
  <c r="C34" i="97"/>
  <c r="D32" i="97"/>
  <c r="C32" i="97"/>
  <c r="D29" i="97"/>
  <c r="C29" i="97"/>
  <c r="D24" i="97"/>
  <c r="C24" i="97"/>
  <c r="D20" i="97"/>
  <c r="C20" i="97"/>
  <c r="D13" i="97"/>
  <c r="C13" i="97"/>
  <c r="Q22" i="113"/>
  <c r="P22" i="113"/>
  <c r="O22" i="113"/>
  <c r="N22" i="113"/>
  <c r="L22" i="113"/>
  <c r="K22" i="113"/>
  <c r="J22" i="113"/>
  <c r="I22" i="113"/>
  <c r="G22" i="113"/>
  <c r="F22" i="113"/>
  <c r="E22" i="113"/>
  <c r="D22" i="113"/>
  <c r="M30" i="113"/>
  <c r="H30" i="113" s="1"/>
  <c r="C30" i="113" s="1"/>
  <c r="Q24" i="113"/>
  <c r="P24" i="113"/>
  <c r="O24" i="113"/>
  <c r="N24" i="113"/>
  <c r="L24" i="113"/>
  <c r="K24" i="113"/>
  <c r="J24" i="113"/>
  <c r="I24" i="113"/>
  <c r="G24" i="113"/>
  <c r="F24" i="113"/>
  <c r="E24" i="113"/>
  <c r="D24" i="113"/>
  <c r="M12" i="113"/>
  <c r="H12" i="113"/>
  <c r="C12" i="113"/>
  <c r="Q18" i="113"/>
  <c r="P18" i="113"/>
  <c r="O18" i="113"/>
  <c r="N18" i="113"/>
  <c r="L18" i="113"/>
  <c r="K18" i="113"/>
  <c r="J18" i="113"/>
  <c r="I18" i="113"/>
  <c r="G18" i="113"/>
  <c r="F18" i="113"/>
  <c r="E18" i="113"/>
  <c r="D18" i="113"/>
  <c r="Q16" i="113"/>
  <c r="P16" i="113"/>
  <c r="P7" i="113" s="1"/>
  <c r="O16" i="113"/>
  <c r="N16" i="113"/>
  <c r="L16" i="113"/>
  <c r="K16" i="113"/>
  <c r="K7" i="113" s="1"/>
  <c r="J16" i="113"/>
  <c r="I16" i="113"/>
  <c r="G16" i="113"/>
  <c r="F16" i="113"/>
  <c r="F7" i="113" s="1"/>
  <c r="E16" i="113"/>
  <c r="D16" i="113"/>
  <c r="M29" i="113"/>
  <c r="M28" i="113"/>
  <c r="M27" i="113" s="1"/>
  <c r="M26" i="113"/>
  <c r="M25" i="113"/>
  <c r="M24" i="113" s="1"/>
  <c r="M23" i="113"/>
  <c r="M22" i="113" s="1"/>
  <c r="M20" i="113"/>
  <c r="M18" i="113" s="1"/>
  <c r="M19" i="113"/>
  <c r="M17" i="113"/>
  <c r="M16" i="113" s="1"/>
  <c r="M15" i="113"/>
  <c r="M14" i="113"/>
  <c r="M13" i="113" s="1"/>
  <c r="M11" i="113"/>
  <c r="P13" i="113"/>
  <c r="O13" i="113"/>
  <c r="N13" i="113"/>
  <c r="L13" i="113"/>
  <c r="K13" i="113"/>
  <c r="J13" i="113"/>
  <c r="I13" i="113"/>
  <c r="G13" i="113"/>
  <c r="F13" i="113"/>
  <c r="E13" i="113"/>
  <c r="D13" i="113"/>
  <c r="P10" i="113"/>
  <c r="O10" i="113"/>
  <c r="N10" i="113"/>
  <c r="L10" i="113"/>
  <c r="K10" i="113"/>
  <c r="J10" i="113"/>
  <c r="I10" i="113"/>
  <c r="G10" i="113"/>
  <c r="F10" i="113"/>
  <c r="E10" i="113"/>
  <c r="D10" i="113"/>
  <c r="H29" i="113"/>
  <c r="H9" i="113"/>
  <c r="P8" i="113"/>
  <c r="O8" i="113"/>
  <c r="O7" i="113" s="1"/>
  <c r="N8" i="113"/>
  <c r="N7" i="113" s="1"/>
  <c r="K8" i="113"/>
  <c r="J8" i="113"/>
  <c r="J7" i="113" s="1"/>
  <c r="I8" i="113"/>
  <c r="I7" i="113" s="1"/>
  <c r="G8" i="113"/>
  <c r="G7" i="113" s="1"/>
  <c r="F8" i="113"/>
  <c r="E8" i="113"/>
  <c r="E7" i="113" s="1"/>
  <c r="D8" i="113"/>
  <c r="C8" i="113" s="1"/>
  <c r="C29" i="113"/>
  <c r="M10" i="113"/>
  <c r="L8" i="113"/>
  <c r="L7" i="113" s="1"/>
  <c r="C7" i="45"/>
  <c r="D24" i="45"/>
  <c r="C24" i="45"/>
  <c r="D22" i="45"/>
  <c r="C22" i="45"/>
  <c r="D18" i="45"/>
  <c r="C18" i="45"/>
  <c r="D16" i="45"/>
  <c r="C16" i="45"/>
  <c r="D13" i="45"/>
  <c r="C13" i="45"/>
  <c r="D8" i="45"/>
  <c r="C8" i="45"/>
  <c r="J71" i="117"/>
  <c r="I71" i="117"/>
  <c r="H71" i="117"/>
  <c r="J69" i="117"/>
  <c r="I69" i="117"/>
  <c r="H69" i="117"/>
  <c r="J67" i="117"/>
  <c r="I67" i="117"/>
  <c r="K64" i="117"/>
  <c r="K62" i="117"/>
  <c r="K57" i="117"/>
  <c r="L59" i="117" s="1"/>
  <c r="K54" i="117"/>
  <c r="J53" i="117"/>
  <c r="I53" i="117"/>
  <c r="H53" i="117"/>
  <c r="K49" i="117"/>
  <c r="J47" i="117"/>
  <c r="I47" i="117"/>
  <c r="H47" i="117"/>
  <c r="J45" i="117"/>
  <c r="I45" i="117"/>
  <c r="H45" i="117"/>
  <c r="J41" i="117"/>
  <c r="I41" i="117"/>
  <c r="H41" i="117"/>
  <c r="J39" i="117"/>
  <c r="I39" i="117"/>
  <c r="K36" i="117"/>
  <c r="K34" i="117"/>
  <c r="K29" i="117"/>
  <c r="K26" i="117"/>
  <c r="J25" i="117"/>
  <c r="I25" i="117"/>
  <c r="H25" i="117"/>
  <c r="J23" i="117"/>
  <c r="I23" i="117"/>
  <c r="H23" i="117"/>
  <c r="K19" i="117"/>
  <c r="K17" i="117"/>
  <c r="K11" i="117"/>
  <c r="L13" i="117" s="1"/>
  <c r="K8" i="117"/>
  <c r="J7" i="117"/>
  <c r="I7" i="117"/>
  <c r="H7" i="117"/>
  <c r="G8" i="111" l="1"/>
  <c r="H8" i="113"/>
  <c r="D7" i="113"/>
  <c r="H9" i="111"/>
  <c r="G73" i="111"/>
  <c r="G9" i="111"/>
  <c r="H73" i="111"/>
  <c r="C36" i="97"/>
  <c r="D36" i="97"/>
  <c r="O31" i="113"/>
  <c r="J31" i="113"/>
  <c r="P31" i="113"/>
  <c r="I31" i="113"/>
  <c r="K31" i="113"/>
  <c r="N31" i="113"/>
  <c r="D7" i="45"/>
  <c r="D28" i="45" s="1"/>
  <c r="C28" i="45"/>
  <c r="L31" i="117"/>
  <c r="I72" i="117"/>
  <c r="J72" i="117"/>
  <c r="H67" i="117"/>
  <c r="H39" i="117"/>
  <c r="M64" i="116"/>
  <c r="H23" i="116"/>
  <c r="M36" i="116"/>
  <c r="M62" i="116"/>
  <c r="M54" i="116"/>
  <c r="M49" i="116"/>
  <c r="M26" i="116"/>
  <c r="M19" i="116"/>
  <c r="H72" i="117" l="1"/>
  <c r="M17" i="116"/>
  <c r="M11" i="116"/>
  <c r="N13" i="116" s="1"/>
  <c r="M8" i="116"/>
  <c r="L71" i="116"/>
  <c r="K71" i="116"/>
  <c r="J71" i="116"/>
  <c r="I71" i="116"/>
  <c r="H71" i="116"/>
  <c r="L69" i="116"/>
  <c r="K69" i="116"/>
  <c r="J69" i="116"/>
  <c r="I69" i="116"/>
  <c r="H69" i="116"/>
  <c r="L67" i="116"/>
  <c r="K67" i="116"/>
  <c r="J67" i="116"/>
  <c r="I67" i="116"/>
  <c r="H60" i="116"/>
  <c r="L53" i="116"/>
  <c r="K53" i="116"/>
  <c r="J53" i="116"/>
  <c r="I53" i="116"/>
  <c r="H53" i="116"/>
  <c r="L47" i="116"/>
  <c r="K47" i="116"/>
  <c r="J47" i="116"/>
  <c r="I47" i="116"/>
  <c r="H47" i="116"/>
  <c r="L45" i="116"/>
  <c r="K45" i="116"/>
  <c r="J45" i="116"/>
  <c r="I45" i="116"/>
  <c r="H45" i="116"/>
  <c r="L41" i="116"/>
  <c r="K41" i="116"/>
  <c r="J41" i="116"/>
  <c r="I41" i="116"/>
  <c r="H41" i="116"/>
  <c r="L39" i="116"/>
  <c r="K39" i="116"/>
  <c r="J39" i="116"/>
  <c r="I39" i="116"/>
  <c r="H34" i="116"/>
  <c r="M34" i="116" s="1"/>
  <c r="H33" i="116"/>
  <c r="L25" i="116"/>
  <c r="K25" i="116"/>
  <c r="J25" i="116"/>
  <c r="I25" i="116"/>
  <c r="H25" i="116"/>
  <c r="L23" i="116"/>
  <c r="K23" i="116"/>
  <c r="J23" i="116"/>
  <c r="I23" i="116"/>
  <c r="L7" i="116"/>
  <c r="K7" i="116"/>
  <c r="J7" i="116"/>
  <c r="I7" i="116"/>
  <c r="H7" i="116"/>
  <c r="I72" i="116" l="1"/>
  <c r="L72" i="116"/>
  <c r="J72" i="116"/>
  <c r="K72" i="116"/>
  <c r="H67" i="116"/>
  <c r="M57" i="116"/>
  <c r="N59" i="116" s="1"/>
  <c r="M29" i="116"/>
  <c r="N31" i="116" s="1"/>
  <c r="H39" i="116"/>
  <c r="I43" i="115"/>
  <c r="I41" i="115"/>
  <c r="I37" i="115"/>
  <c r="I30" i="115"/>
  <c r="I25" i="115"/>
  <c r="I20" i="115"/>
  <c r="I18" i="115"/>
  <c r="I13" i="115"/>
  <c r="I9" i="115" l="1"/>
  <c r="I45" i="115" s="1"/>
  <c r="H72" i="116"/>
  <c r="I32" i="115"/>
  <c r="L82" i="114"/>
  <c r="K82" i="114"/>
  <c r="J82" i="114"/>
  <c r="I82" i="114"/>
  <c r="H82" i="114"/>
  <c r="L80" i="114"/>
  <c r="K80" i="114"/>
  <c r="J80" i="114"/>
  <c r="I80" i="114"/>
  <c r="H80" i="114"/>
  <c r="L78" i="114"/>
  <c r="K78" i="114"/>
  <c r="J78" i="114"/>
  <c r="I78" i="114"/>
  <c r="H78" i="114"/>
  <c r="K64" i="114"/>
  <c r="J64" i="114"/>
  <c r="I64" i="114"/>
  <c r="H58" i="114"/>
  <c r="H64" i="114" s="1"/>
  <c r="L51" i="114"/>
  <c r="K51" i="114"/>
  <c r="J51" i="114"/>
  <c r="I51" i="114"/>
  <c r="H51" i="114"/>
  <c r="L45" i="114"/>
  <c r="K45" i="114"/>
  <c r="J45" i="114"/>
  <c r="I45" i="114"/>
  <c r="H45" i="114"/>
  <c r="L43" i="114"/>
  <c r="K43" i="114"/>
  <c r="J43" i="114"/>
  <c r="I43" i="114"/>
  <c r="H43" i="114"/>
  <c r="L39" i="114"/>
  <c r="K39" i="114"/>
  <c r="J39" i="114"/>
  <c r="I39" i="114"/>
  <c r="H39" i="114"/>
  <c r="L37" i="114"/>
  <c r="K37" i="114"/>
  <c r="J37" i="114"/>
  <c r="I37" i="114"/>
  <c r="H33" i="114"/>
  <c r="H32" i="114"/>
  <c r="L24" i="114"/>
  <c r="K24" i="114"/>
  <c r="J24" i="114"/>
  <c r="I24" i="114"/>
  <c r="H24" i="114"/>
  <c r="L22" i="114"/>
  <c r="K22" i="114"/>
  <c r="J22" i="114"/>
  <c r="I22" i="114"/>
  <c r="H22" i="114"/>
  <c r="L7" i="114"/>
  <c r="K7" i="114"/>
  <c r="J7" i="114"/>
  <c r="I7" i="114"/>
  <c r="H7" i="114"/>
  <c r="K83" i="114" l="1"/>
  <c r="I83" i="114"/>
  <c r="J83" i="114"/>
  <c r="L64" i="114"/>
  <c r="L83" i="114" s="1"/>
  <c r="H83" i="114"/>
  <c r="H37" i="114"/>
  <c r="G30" i="100"/>
  <c r="G25" i="100" l="1"/>
  <c r="F21" i="88"/>
  <c r="F31" i="113" l="1"/>
  <c r="E31" i="113"/>
  <c r="D31" i="113"/>
  <c r="E24" i="45" l="1"/>
  <c r="I28" i="111" l="1"/>
  <c r="I44" i="111"/>
  <c r="I43" i="111" s="1"/>
  <c r="I42" i="111" s="1"/>
  <c r="I38" i="111"/>
  <c r="I33" i="111"/>
  <c r="I15" i="111"/>
  <c r="I14" i="111" s="1"/>
  <c r="I9" i="111" s="1"/>
  <c r="I8" i="111" l="1"/>
  <c r="I73" i="111"/>
  <c r="G20" i="100"/>
  <c r="C12" i="107"/>
  <c r="C8" i="107"/>
  <c r="C30" i="107" s="1"/>
  <c r="C28" i="107"/>
  <c r="C23" i="107"/>
  <c r="C19" i="107"/>
  <c r="C17" i="107"/>
  <c r="G13" i="100" l="1"/>
  <c r="G37" i="100"/>
  <c r="F16" i="101" l="1"/>
  <c r="D16" i="101"/>
  <c r="F34" i="88" l="1"/>
  <c r="F32" i="88"/>
  <c r="F26" i="88" l="1"/>
  <c r="F17" i="88"/>
  <c r="F10" i="88"/>
  <c r="G43" i="100" l="1"/>
  <c r="G41" i="100"/>
  <c r="G32" i="100"/>
  <c r="G18" i="100"/>
  <c r="G9" i="100"/>
  <c r="G45" i="100" l="1"/>
  <c r="E34" i="97" l="1"/>
  <c r="E32" i="97"/>
  <c r="E29" i="97"/>
  <c r="E24" i="97"/>
  <c r="E20" i="97"/>
  <c r="E13" i="97"/>
  <c r="E18" i="45"/>
  <c r="E16" i="45"/>
  <c r="E13" i="45"/>
  <c r="E36" i="97" l="1"/>
  <c r="F30" i="88"/>
  <c r="F39" i="88" l="1"/>
  <c r="F15" i="88"/>
  <c r="F8" i="88"/>
  <c r="F41" i="88" s="1"/>
  <c r="E8" i="45" l="1"/>
  <c r="E22" i="45"/>
  <c r="E7" i="45" l="1"/>
  <c r="E28" i="45" s="1"/>
  <c r="C13" i="113"/>
  <c r="C25" i="113"/>
  <c r="C11" i="113"/>
  <c r="C19" i="113"/>
  <c r="C15" i="113"/>
  <c r="C26" i="113"/>
  <c r="C27" i="113"/>
  <c r="C28" i="113"/>
  <c r="C10" i="113"/>
  <c r="C20" i="113"/>
  <c r="C23" i="113"/>
  <c r="C22" i="113" s="1"/>
  <c r="C14" i="113"/>
  <c r="C9" i="113"/>
  <c r="C17" i="113"/>
  <c r="C16" i="113" s="1"/>
  <c r="C21" i="113"/>
  <c r="H21" i="113"/>
  <c r="H28" i="113"/>
  <c r="H20" i="113"/>
  <c r="H11" i="113"/>
  <c r="H19" i="113"/>
  <c r="H10" i="113"/>
  <c r="H14" i="113"/>
  <c r="H25" i="113"/>
  <c r="H17" i="113"/>
  <c r="H16" i="113"/>
  <c r="H27" i="113"/>
  <c r="H15" i="113"/>
  <c r="H26" i="113"/>
  <c r="H23" i="113"/>
  <c r="H22" i="113" s="1"/>
  <c r="H13" i="113"/>
  <c r="H24" i="113" l="1"/>
  <c r="H7" i="113" s="1"/>
  <c r="C24" i="113"/>
  <c r="H18" i="113"/>
  <c r="C18" i="113"/>
  <c r="Q8" i="113"/>
  <c r="M9" i="113"/>
  <c r="M8" i="113" s="1"/>
  <c r="M7" i="113" s="1"/>
  <c r="Q7" i="113" l="1"/>
  <c r="Q31" i="113" s="1"/>
  <c r="C31" i="113"/>
  <c r="G31" i="113" s="1"/>
  <c r="H31" i="113"/>
  <c r="L31" i="113" s="1"/>
  <c r="C7" i="113"/>
  <c r="M31" i="113"/>
</calcChain>
</file>

<file path=xl/sharedStrings.xml><?xml version="1.0" encoding="utf-8"?>
<sst xmlns="http://schemas.openxmlformats.org/spreadsheetml/2006/main" count="2339" uniqueCount="588">
  <si>
    <t>Перечень</t>
  </si>
  <si>
    <t>№п\п</t>
  </si>
  <si>
    <t>Наименование программы</t>
  </si>
  <si>
    <t>Итого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</si>
  <si>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</si>
  <si>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Культура,  кинематография</t>
  </si>
  <si>
    <t>1  11  00000  00  0000  000</t>
  </si>
  <si>
    <t>ДОХОДЫ ОТ ИСПОЛЬЗОВАНИЯ ИМУЩЕСТВА, НАХОДЯЩЕГОСЯ В ГОСУДАРСТВЕННОЙ И МУНИЦИПАЛЬНОЙ СОБСТВЕННОСТИ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</si>
  <si>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</si>
  <si>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</si>
  <si>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</si>
  <si>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</si>
  <si>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ВСЕГО ДОХОДОВ</t>
  </si>
  <si>
    <t>1100</t>
  </si>
  <si>
    <t>1101</t>
  </si>
  <si>
    <t>Всего</t>
  </si>
  <si>
    <t>СВОД  РАСХОДОВ</t>
  </si>
  <si>
    <t>по разделам, подразделам  государственной  функциональной классификации расходов Российской Федерации</t>
  </si>
  <si>
    <t>Коды бюджетной классификации (разделы, подразделы)</t>
  </si>
  <si>
    <t xml:space="preserve">Наименование </t>
  </si>
  <si>
    <t/>
  </si>
  <si>
    <t>0113</t>
  </si>
  <si>
    <t>Всего расходов по бюджету</t>
  </si>
  <si>
    <t>002</t>
  </si>
  <si>
    <t>008</t>
  </si>
  <si>
    <t>0111</t>
  </si>
  <si>
    <t>Резервные фонды</t>
  </si>
  <si>
    <t>Резервные фонды местных администраций</t>
  </si>
  <si>
    <t>Код главы</t>
  </si>
  <si>
    <t>Рз</t>
  </si>
  <si>
    <t>ПР</t>
  </si>
  <si>
    <t>ЦСР</t>
  </si>
  <si>
    <t>ВР</t>
  </si>
  <si>
    <t>Общегосударственные вопросы</t>
  </si>
  <si>
    <t>0100</t>
  </si>
  <si>
    <t>Центральный аппарат</t>
  </si>
  <si>
    <t>Другие 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</si>
  <si>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</si>
  <si>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</si>
  <si>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</si>
  <si>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</si>
  <si>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Физическая культура и спорт</t>
  </si>
  <si>
    <t>Обеспечение деятельности подведомственных учреждений</t>
  </si>
  <si>
    <t>0800</t>
  </si>
  <si>
    <t>Культура</t>
  </si>
  <si>
    <t>0801</t>
  </si>
  <si>
    <t>Иные межбюджетные трансферты</t>
  </si>
  <si>
    <t>Мероприятия в области  спорта, физической культуры, туризма</t>
  </si>
  <si>
    <t>Резервные средства</t>
  </si>
  <si>
    <t>1400</t>
  </si>
  <si>
    <t>Прочие межбюджетные трансферты общего характера</t>
  </si>
  <si>
    <t>1403</t>
  </si>
  <si>
    <t>Иные межбюджетные трансферты бюджетам бюджетной системы</t>
  </si>
  <si>
    <t>Код бюджетной классификации Российской Федерации</t>
  </si>
  <si>
    <t>Наименование доходов</t>
  </si>
  <si>
    <t>1</t>
  </si>
  <si>
    <t>1 00  00000  00  0000  000</t>
  </si>
  <si>
    <t>НАЛОГОВЫЕ И НЕНАЛОГОВЫЕ ДОХОДЫ</t>
  </si>
  <si>
    <t>1 01  00000  00  0000  000</t>
  </si>
  <si>
    <t>НАЛОГ НА ПРИБЫЛЬ, ДОХОДЫ</t>
  </si>
  <si>
    <t>1 01  02000  01  0000  110</t>
  </si>
  <si>
    <t>Налог на доходы физических лиц</t>
  </si>
  <si>
    <t>код главы</t>
  </si>
  <si>
    <t>Код</t>
  </si>
  <si>
    <t>1 11 05013 10 0000 120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</si>
  <si>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</si>
  <si>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Муниципальное казенное учреждение "Финансовое управление администрации Селемджинского района Амурской области"</t>
  </si>
  <si>
    <t>1 11 07015  05 0000 120</t>
  </si>
  <si>
    <t xml:space="preserve"> </t>
  </si>
  <si>
    <t>№      п/п</t>
  </si>
  <si>
    <t>Вид долговых обязательств</t>
  </si>
  <si>
    <t>1.1.</t>
  </si>
  <si>
    <t>Договоры и соглашения Селемджинского района о получении бюджетных кредитов от бюджетов других уровней бюджетной системы РФ всего,</t>
  </si>
  <si>
    <t>1.1.1.</t>
  </si>
  <si>
    <t>Муниципальные ценные бумаги</t>
  </si>
  <si>
    <t>3.</t>
  </si>
  <si>
    <t>Муниципальные гарантии</t>
  </si>
  <si>
    <t>Итого объем муниципального долга</t>
  </si>
  <si>
    <t>Наименование</t>
  </si>
  <si>
    <t>01 02 00 00 00 0000 700</t>
  </si>
  <si>
    <t>Получение кредитов от кредитных организаций в валюте Российской Федерации</t>
  </si>
  <si>
    <t>Код бюджетной классификации</t>
  </si>
  <si>
    <t>Кредиты кредитных организаций в валюте Российской Федерации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</si>
  <si>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</si>
  <si>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</si>
  <si>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</si>
  <si>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</si>
  <si>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</si>
  <si>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100</t>
  </si>
  <si>
    <t>Управление Федерального казначейства по Амурской области</t>
  </si>
  <si>
    <t>1 03 02230 01 0000 110</t>
  </si>
  <si>
    <t>1 03 02240 01 0000 110</t>
  </si>
  <si>
    <t>1 03 02250 01 0000 110</t>
  </si>
  <si>
    <t>182</t>
  </si>
  <si>
    <t>Управление Федеральной налоговой службы по Амурской области</t>
  </si>
  <si>
    <t>Глава муниципального образования</t>
  </si>
  <si>
    <t>Муниципальные внутренние заимствования</t>
  </si>
  <si>
    <t>в том числе:</t>
  </si>
  <si>
    <t xml:space="preserve">   </t>
  </si>
  <si>
    <t>№п/п</t>
  </si>
  <si>
    <t>Направление (цель) гарантирования</t>
  </si>
  <si>
    <t>Категории и (или) наименование принципала</t>
  </si>
  <si>
    <t>Сумма гарантирования (тыс. руб.)</t>
  </si>
  <si>
    <t>Наличие права регрессного требования</t>
  </si>
  <si>
    <t>Иные условия предоставления муниципальных гарантий</t>
  </si>
  <si>
    <t>-</t>
  </si>
  <si>
    <t>88 8 00 80040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</si>
  <si>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</si>
  <si>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</si>
  <si>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 xml:space="preserve">План на 2016 год  </t>
  </si>
  <si>
    <t>1 03  00000  00  0000  000</t>
  </si>
  <si>
    <t>НАЛОГИ НА ТОВАРЫ (РАБОТЫ, УСЛУГИ), РЕАЛИЗУЕМЫЕ НА ТЕРРИТОРИИ РОССИЙСКОЙ ФЕДЕРАЦИИ</t>
  </si>
  <si>
    <t>1 03  02000  01  0000  110</t>
  </si>
  <si>
    <t>Акцизы по подакцизным товарам (продукции), производимым на территории Российской Федерации</t>
  </si>
  <si>
    <t>Иные бюджетные ассигнования</t>
  </si>
  <si>
    <t>800</t>
  </si>
  <si>
    <t>Закупка товаров, работ и услуг для государственных(муниципальных) нужд</t>
  </si>
  <si>
    <t>88 8 00 80010</t>
  </si>
  <si>
    <t>500</t>
  </si>
  <si>
    <t>88 8 00 80300</t>
  </si>
  <si>
    <t>2</t>
  </si>
  <si>
    <t>3</t>
  </si>
  <si>
    <t>1 11 05035  10 0000 120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</si>
  <si>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</si>
  <si>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</si>
  <si>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</si>
  <si>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</si>
  <si>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</si>
  <si>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</si>
  <si>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</si>
  <si>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</si>
  <si>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</si>
  <si>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</si>
  <si>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</si>
  <si>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</si>
  <si>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2 02 01001 10 0000 151</t>
  </si>
  <si>
    <t>Дотации бюджетам сельских поселений на выравнивание бюджетной обеспеченности</t>
  </si>
  <si>
    <t>2 02 02078 10 0000 151</t>
  </si>
  <si>
    <t>Субсидии бюджетам сельских поселений на бюджетные инвестиции для модернизации объектов коммунальной инфраструктуры</t>
  </si>
  <si>
    <t>2 02 02999 10 0000 151</t>
  </si>
  <si>
    <t>Прочие субсидии бюджетам сельских поселений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</si>
  <si>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</si>
  <si>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</si>
  <si>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2 02 04999 10 0000 151</t>
  </si>
  <si>
    <t>2 19 05000 10 0000 151</t>
  </si>
  <si>
    <t>2 08 05000 10 0000 180</t>
  </si>
  <si>
    <t>Муниципальное казенное учреждение "Отдел по управлению муниципальным имуществом администрации Селемджинского района"</t>
  </si>
  <si>
    <t>1 03 02260 01 0000 110</t>
  </si>
  <si>
    <t>1 01 02010 01 0000 110</t>
  </si>
  <si>
    <t>1 06 06013 10 0000 110</t>
  </si>
  <si>
    <t>1 06 06023 10 0000 110</t>
  </si>
  <si>
    <t>Управление Федеральной службы по надзору в сфере природопользования (Росприроднадзора) по Амурской области</t>
  </si>
  <si>
    <t>1 12 01010 01 0000 120</t>
  </si>
  <si>
    <t>1 12 01020 01 0000 120</t>
  </si>
  <si>
    <t>1 12 01030 01 0000 120</t>
  </si>
  <si>
    <t>1 12 01040 01 0000 120</t>
  </si>
  <si>
    <t>1 12 01050 01 0000 120</t>
  </si>
  <si>
    <t>Получение кредитов от кредитных организаций бюджетами поселений в валюте Российской Федерации</t>
  </si>
  <si>
    <t>88 8 00 80020</t>
  </si>
  <si>
    <t>88 8 00 80030</t>
  </si>
  <si>
    <t>88 8 00 80050</t>
  </si>
  <si>
    <t>Главный распорядитель бюджетных средств  бюджета</t>
  </si>
  <si>
    <t>Плановый период</t>
  </si>
  <si>
    <t>1 06 01030 01 0000 110</t>
  </si>
  <si>
    <t>1 06 06000 00 0000 000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</si>
  <si>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</si>
  <si>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с применяемым к объектам налогообложения, расположенным в границах поселений</t>
  </si>
  <si>
    <t>1  08  00000  00  0000  000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</si>
  <si>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</si>
  <si>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</si>
  <si>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</si>
  <si>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1 11 05013  10 0000 120</t>
  </si>
  <si>
    <t>Доходы, получаемые в виде арендной платы 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</si>
  <si>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1  13  00000  00  0000  000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</si>
  <si>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</si>
  <si>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</si>
  <si>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с применяемым к объектам налогообложения, расположенным в границах поселений</t>
  </si>
  <si>
    <t>Прочие неналоговые доходы</t>
  </si>
  <si>
    <t>Код администраторов доходов</t>
  </si>
  <si>
    <t>Наименование КБК</t>
  </si>
  <si>
    <t>012</t>
  </si>
  <si>
    <t>Администрация Стойбинского сельсовета Селемджинского района Амурской области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</si>
  <si>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</si>
  <si>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</si>
  <si>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</si>
  <si>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</si>
  <si>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2 02 01999 10 0000 151</t>
  </si>
  <si>
    <t>Прочие дотации бюджетам сельских поселений</t>
  </si>
  <si>
    <t>2 02 03003 10 0000 151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</si>
  <si>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</si>
  <si>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предаваемые бюджетам сельских поселений</t>
  </si>
  <si>
    <t>2 02 09054 10 0000 151</t>
  </si>
  <si>
    <t>Прочие безвозмездные поступления в бюджеты сельских поселений от бюджетов муниципальных районов</t>
  </si>
  <si>
    <t>2 07 05030 10 0000 180</t>
  </si>
  <si>
    <t xml:space="preserve">Прочие безвозмездные поступления в бюджеты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</si>
  <si>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</si>
  <si>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</si>
  <si>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</si>
  <si>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сельских поселений</t>
  </si>
  <si>
    <t>1 06 06 043 10 0000 110</t>
  </si>
  <si>
    <t>Земельный налог с физических, обладающих земельным участком, расположенным в границах сельских поселений</t>
  </si>
  <si>
    <t>Плата за сбросы загрязняющих веществ в водные объекты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</si>
  <si>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</si>
  <si>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</si>
  <si>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</si>
  <si>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</si>
  <si>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</si>
  <si>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</si>
  <si>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Администраторы источников финансирования дефицита бюджета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</si>
  <si>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</si>
  <si>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</si>
  <si>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</si>
  <si>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</si>
  <si>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</si>
  <si>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</si>
  <si>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</si>
  <si>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</si>
  <si>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</si>
  <si>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</si>
  <si>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</si>
  <si>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</si>
  <si>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</si>
  <si>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</si>
  <si>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01 06 05 00 00 0000 000</t>
  </si>
  <si>
    <t>Бюджетные кредиты предоставленные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</si>
  <si>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</si>
  <si>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</si>
  <si>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</si>
  <si>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</si>
  <si>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01 06 05 02 00 0000 540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</si>
  <si>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</si>
  <si>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</si>
  <si>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</si>
  <si>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</si>
  <si>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</si>
  <si>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01 05 02 01 00 0000 610</t>
  </si>
  <si>
    <t>Уменьшение прочих остатков денежных средств бюджетов муниципальных районов</t>
  </si>
  <si>
    <t>01 06 05 01 10 7202 640</t>
  </si>
  <si>
    <t>Возврат средств муниципальным образованиям в счет исполненных государственных гарантий Селемджинского района в случае, если исполнение гарантом государственных гарантий района ведет к возникновению права регрессного  требования  гаранта к принципалу либо обусловлено уступкой гаранту прав требования бенефициара к принципалу</t>
  </si>
  <si>
    <t>01 06 05 02 05 0000 640</t>
  </si>
  <si>
    <t>Возврат бюджетных кредитов, предоставленных  другим бюджетам бюджетной системы  Российской Федерации из бюджетов муниципальных районов  в валюте Российской Федерации</t>
  </si>
  <si>
    <t>Администрация Стойбинского сельсовета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</si>
  <si>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</si>
  <si>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</si>
  <si>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</si>
  <si>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</si>
  <si>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</si>
  <si>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 - коммунальное хозяйство</t>
  </si>
  <si>
    <t>0503</t>
  </si>
  <si>
    <t>Уличное освещение</t>
  </si>
  <si>
    <t>Энергосбережение</t>
  </si>
  <si>
    <t>Благоустройство</t>
  </si>
  <si>
    <t>0505</t>
  </si>
  <si>
    <t>Модернизация ЖКХ</t>
  </si>
  <si>
    <t>Культура (ДК)</t>
  </si>
  <si>
    <t>Физическая культура</t>
  </si>
  <si>
    <t>Безвозмездные перечисления бюджетам</t>
  </si>
  <si>
    <t>БЮДЖЕТНАЯ РОСПИСЬ 2016 ГОД</t>
  </si>
  <si>
    <t>АДМИНИСТРАЦИЯ СТОЙБИНСКОГО СЕЛЬСОВЕТА СЕЛЕМДЖИНСКОГО РАЙОНА АМУРСКОЙ ОБЛАСТИ</t>
  </si>
  <si>
    <t>Раздел</t>
  </si>
  <si>
    <t>Подраздел</t>
  </si>
  <si>
    <t>Целевая статья расходов</t>
  </si>
  <si>
    <t>Вид расходов</t>
  </si>
  <si>
    <t>Экономическая классификация расходов</t>
  </si>
  <si>
    <t>Всего первоначальный план</t>
  </si>
  <si>
    <t>1 квартал</t>
  </si>
  <si>
    <t>2 квартал</t>
  </si>
  <si>
    <t>3 квартал</t>
  </si>
  <si>
    <t>4 квартал</t>
  </si>
  <si>
    <t>Заработная плата</t>
  </si>
  <si>
    <t>Начисления на оплату труда</t>
  </si>
  <si>
    <t>ИТОГО</t>
  </si>
  <si>
    <t>Прочие выплаты</t>
  </si>
  <si>
    <t>Услуги связи</t>
  </si>
  <si>
    <t>Транспортные услуги</t>
  </si>
  <si>
    <t>Коммунальные услуги</t>
  </si>
  <si>
    <t>Содержание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</si>
  <si>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</si>
  <si>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</si>
  <si>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</si>
  <si>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</si>
  <si>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Пенсия за выслугу лет</t>
  </si>
  <si>
    <t>Резервный фонд</t>
  </si>
  <si>
    <t>ЗАГС</t>
  </si>
  <si>
    <t>ВУС заработная плата</t>
  </si>
  <si>
    <t>0200</t>
  </si>
  <si>
    <t>0203</t>
  </si>
  <si>
    <t>ВУС начисления на оплату труда</t>
  </si>
  <si>
    <t>ВУС увеличение стоимости материальных запасов</t>
  </si>
  <si>
    <t>Пожарная безопасность</t>
  </si>
  <si>
    <t>ИТОГО ДК</t>
  </si>
  <si>
    <t>ИТОГО ССБ</t>
  </si>
  <si>
    <t>ВСЕГО РАСХОДОВ</t>
  </si>
  <si>
    <t>Наименование муниципального образования</t>
  </si>
  <si>
    <t>Численность работников органов местного самоуправления (шт.единиц)</t>
  </si>
  <si>
    <t>из них автономные учреждения</t>
  </si>
  <si>
    <t>Всего в т.ч</t>
  </si>
  <si>
    <t>Налоговые и неналоговые доходы</t>
  </si>
  <si>
    <t>Безвозмездные поступления</t>
  </si>
  <si>
    <t>в т.ч.сумма дотации на выравнивание бюджетной обеспеченности из районного фогнда финансовой поддержки поселений</t>
  </si>
  <si>
    <t>Всего в т.ч.</t>
  </si>
  <si>
    <t>лица замещающие муниципальные должности</t>
  </si>
  <si>
    <t>муниципальные служащие</t>
  </si>
  <si>
    <t>в т.ч.персонал осуществляющий техническое и хозяйственное обслуживание*</t>
  </si>
  <si>
    <t>всего в т.ч</t>
  </si>
  <si>
    <t xml:space="preserve">                         заработная плата</t>
  </si>
  <si>
    <t>Начисления на выплаты по оплате труда</t>
  </si>
  <si>
    <t>Транспортные расходы</t>
  </si>
  <si>
    <t>Иные расходы на содержание ОМСУ</t>
  </si>
  <si>
    <t>лица,замещающие муниципальные должности</t>
  </si>
  <si>
    <t>0</t>
  </si>
  <si>
    <t>*персонал в бюджетных учреждениях по содержанию и обслуживанию зданий органов местного самоуправления не учитывается</t>
  </si>
  <si>
    <t>Исполнитель</t>
  </si>
  <si>
    <t xml:space="preserve">2016 год </t>
  </si>
  <si>
    <t>Функционирование высшего должностного лица  органа местного самоуправления</t>
  </si>
  <si>
    <t xml:space="preserve">Руководство и управление в сфере установленных функций органов  местного самоуправления </t>
  </si>
  <si>
    <t>Прочая закупка товаров, работ и услуг для государственных нужд</t>
  </si>
  <si>
    <t>Председатель представительного органа муниципального образования</t>
  </si>
  <si>
    <t>Резервные фонды органов местного самоуправления</t>
  </si>
  <si>
    <t>Обеспечение пожарной безопасности</t>
  </si>
  <si>
    <t>Долгосрочная целевая программа " Пожарная безопасность и защита населения на территории Стойбинского сельсовета"</t>
  </si>
  <si>
    <t>Жилищно-коммунальное хозяйство</t>
  </si>
  <si>
    <t xml:space="preserve">Целевые программы  муниципальных образований " Об энергосбережении  и повышении энергетической  эффективности подведомственных объектах на период 2015-2017гг." </t>
  </si>
  <si>
    <t>Целевые программы муниципальных образований "Муниципальная целевая программа по благоустройству с.Стойба на 2015-2017гг."</t>
  </si>
  <si>
    <t>Целевые программы муниципальных образований "Комплексное развитие систем коммунальной инфраструктуры Стойбинского сельсовета Селемджинского района 2011-2020гг."</t>
  </si>
  <si>
    <t>Культура,   кинематография</t>
  </si>
  <si>
    <t>Физкультура и спорт</t>
  </si>
  <si>
    <t>Целевые программы муниципальных образований "Развитие физической культуры и спорта на территории Стойбинского сельсовета на 2012-2015гг."</t>
  </si>
  <si>
    <t>300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</si>
  <si>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</si>
  <si>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88 8 00 80170</t>
  </si>
  <si>
    <t>Предусмотренный  объем финансовых средств в  бюджете на  2017 год                                                (тыс. руб.)</t>
  </si>
  <si>
    <t>Целевая программа  муниципального образования " Комплексное развитие систем коммунальной инфраструктуры Стойбинского сельсовета Селемджинского района  на 2011-2020 годы"</t>
  </si>
  <si>
    <t>Администрация Стойбинского сельсовета Селемджинского района</t>
  </si>
  <si>
    <t>Целевая программа муниципального образования "Об энергосбережении и повышении энергетической эффективности подведомственных объектах на период 2015-2017гг"</t>
  </si>
  <si>
    <t>Целевая программа муниципального образования "Муниципальная целевая программа по благоустройству с.Стойба на 2015-2017гг"</t>
  </si>
  <si>
    <t xml:space="preserve">  Приложение № 11</t>
  </si>
  <si>
    <t xml:space="preserve">к решению  Стойбинского сельского   </t>
  </si>
  <si>
    <t>Совета народных депутатов</t>
  </si>
  <si>
    <t>Кредитные соглашения и договоры, заключенные от имени Селемджинского района</t>
  </si>
  <si>
    <t>в том числе:                                                            Бюджетные кредиты, полученные из областного бюджета</t>
  </si>
  <si>
    <t xml:space="preserve">к решению  Стойбинского сельского  </t>
  </si>
  <si>
    <t>тыс.руб.</t>
  </si>
  <si>
    <t>2017 год</t>
  </si>
  <si>
    <t>Погашение бюджетами муниципальными районами кредитов от кредитных организаций в валюте Российской Федерации</t>
  </si>
  <si>
    <t>2018 год</t>
  </si>
  <si>
    <t>Исполнение муниципальных гарантий  Стойбинского сельсовета</t>
  </si>
  <si>
    <t>Объем бюджетных ассигнований на исполнение гарантий по возможным гарантийным случаям в 2015 году</t>
  </si>
  <si>
    <t>И.О.главного бухгалтера</t>
  </si>
  <si>
    <t>Л.А.Назарова</t>
  </si>
  <si>
    <t xml:space="preserve">администрация Стойбинского сельсовета Селемджинского района Амурской области </t>
  </si>
  <si>
    <t>Перечень главных распорядителей средств  бюджета Стойбинского сельсовета Селемджинского района Амурской области</t>
  </si>
  <si>
    <t xml:space="preserve">Администрация Стойбинского сельсовета Селемджинского района Амурской области </t>
  </si>
  <si>
    <t xml:space="preserve"> Ведомственная классификация расходов бюджета Стойбинского сельсовета Селемджинского района Амурской области на 2016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</si>
  <si>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Стойбинского сельсовета Селемджинского района Амурской области на 2016 год </t>
  </si>
  <si>
    <t>1.2  Общий объем бюджетных ассигнований,  предусмотренных на исполнение муниципальных гарантий Стойбинского сельсовета Селемджинского района Амурской области  по возможным гарантийным случаям</t>
  </si>
  <si>
    <t xml:space="preserve">  Приложение № 12</t>
  </si>
  <si>
    <t xml:space="preserve">  Приложение № 10</t>
  </si>
  <si>
    <t>телефон 8(41646)148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</si>
  <si>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</si>
  <si>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Долгосрочная целевая программа "Пожарная безопасность и защита населения на территории  Стойбинского сельсовета на 2016-2018гг."</t>
  </si>
  <si>
    <t>И.О.Главного бухгалтера</t>
  </si>
  <si>
    <t>1 01 02030 01 0000 110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</si>
  <si>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</si>
  <si>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2 00 00000 00 0000 000</t>
  </si>
  <si>
    <t>БЕЗВОЗМЕЗДНЫЕ ПОСТУПЛЕНИЯ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</si>
  <si>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</si>
  <si>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</si>
  <si>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</si>
  <si>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</si>
  <si>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01 05 00 00 00 0000 500</t>
  </si>
  <si>
    <t>Изменение остатков средств на счетах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</si>
  <si>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</si>
  <si>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</si>
  <si>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</si>
  <si>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</si>
  <si>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Коды бюджетной классификации(разделы, подразделы)</t>
  </si>
  <si>
    <t>Национальная оборона</t>
  </si>
  <si>
    <t>Мобилизационная и вневойсковая подготовка</t>
  </si>
  <si>
    <t>Культура и кинематография</t>
  </si>
  <si>
    <t xml:space="preserve"> Национальная безопасность и правоохранительная деятельность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</si>
  <si>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</si>
  <si>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</t>
  </si>
  <si>
    <t>Национальная экономика</t>
  </si>
  <si>
    <t>Дорожное хозяйство (дорожные фонды)</t>
  </si>
  <si>
    <t>01 02 00 00 10 0000 710</t>
  </si>
  <si>
    <t>Перечень главных администраторов источников финансирования дефицита бюджета Администрации Стойбинского сельсовета Селемджинского района Амурской области</t>
  </si>
  <si>
    <t>Сумма    на 2016г          (тыс. руб.)</t>
  </si>
  <si>
    <t>90 00 00 00 00 0000 000</t>
  </si>
  <si>
    <t>Источники финансирования дефицита бюджета- всего</t>
  </si>
  <si>
    <t xml:space="preserve"> 01 02 00 00 00 0000 000</t>
  </si>
  <si>
    <t xml:space="preserve"> 01 02 00 00 00 0000 700</t>
  </si>
  <si>
    <t xml:space="preserve"> 01 02 00 00 10 0000 710</t>
  </si>
  <si>
    <t>0400</t>
  </si>
  <si>
    <t>0409</t>
  </si>
  <si>
    <t>88 8 00 80160</t>
  </si>
  <si>
    <t>88 8 00 80080</t>
  </si>
  <si>
    <t>0309</t>
  </si>
  <si>
    <t>непрограммные расходы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</si>
  <si>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</si>
  <si>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</si>
  <si>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</si>
  <si>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88 8 00 00020</t>
  </si>
  <si>
    <t>Закупка товаров, работ и услуг для государственных (муниципальных) нужд</t>
  </si>
  <si>
    <t>Обеспечение деятельности подведомственных учреждений по хозяйственному обслуживанию</t>
  </si>
  <si>
    <t>Закупка товаров, работ и услуг для 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</si>
  <si>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</si>
  <si>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Муниципальные программы</t>
  </si>
  <si>
    <t>20 0 00 00000</t>
  </si>
  <si>
    <t>20 1 01 00000</t>
  </si>
  <si>
    <t>Основное мероприятие 1 Организация эффективной деятельности в области обеспечения пожарной безопасности</t>
  </si>
  <si>
    <t>20 1 01 10130</t>
  </si>
  <si>
    <t>Подпрограмма 2 "Защита от чрезвычайных ситуаций"</t>
  </si>
  <si>
    <t>20 2 01 00000</t>
  </si>
  <si>
    <t>Основное мероприятие 1 Организация эффективной деятельности в области предупреждения чрезвычайных ситуаций, обеспечение безопасности при возникновении чрезвычайной ситуации природного и техногенного характера</t>
  </si>
  <si>
    <t>20 2 01 10140</t>
  </si>
  <si>
    <t>30 1 01 00000</t>
  </si>
  <si>
    <t>30 2 01 00000</t>
  </si>
  <si>
    <t>40 0 00 00000</t>
  </si>
  <si>
    <t>40 3 01 00000</t>
  </si>
  <si>
    <t>40 4 01 00000</t>
  </si>
  <si>
    <t>Культура, кинематография</t>
  </si>
  <si>
    <t>Муниципальная программа "Защита населения и территории Стойбинского поселения от чрезвычайных ситуаций, обеспечение пожарной безопасности и безопасности людей на водных объектах на 2016-2020гг"</t>
  </si>
  <si>
    <t>Основное мероприятие 1 Комплексное благоустройство территории Стойбинского сельского поселения</t>
  </si>
  <si>
    <t>ПЕРЕЧЕНЬ ГЛАВНЫХ АДМИНИСТРАТОРОВ ДОХОДОВ БЮДЖЕТА И ЗАКРЕПЛЕННЫХ ЗА НИМИ ВИДОВ (ПОДВИДОВ) ДОХОДОВ БЮДЖЕТА СТОЙБИНСКОГО СЕЛЬСОВЕТА СЕЛЕМДЖИНСКОГО РАЙОНА НА 2015 ГОД И ПЛАНОВЫЙ ПЕРИОД 2016 И 2017 ГОДОВ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</si>
  <si>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</si>
  <si>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</si>
  <si>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202 02999 10 0000 151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</si>
  <si>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</si>
  <si>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</si>
  <si>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кв</t>
  </si>
  <si>
    <t>2 кв</t>
  </si>
  <si>
    <t>3 кв</t>
  </si>
  <si>
    <t>4 кв</t>
  </si>
  <si>
    <t>1 06 01030 10 0000 110</t>
  </si>
  <si>
    <t>Дорожное хозяйство</t>
  </si>
  <si>
    <t>88 8 00 80090</t>
  </si>
  <si>
    <t>40 3 01 10190</t>
  </si>
  <si>
    <t>40 4 01 10210</t>
  </si>
  <si>
    <t>30 1 01 10150</t>
  </si>
  <si>
    <t>40 2 01 10180</t>
  </si>
  <si>
    <t>88 8 00 80100</t>
  </si>
  <si>
    <t>*</t>
  </si>
  <si>
    <t>30 2 01 10160</t>
  </si>
  <si>
    <t>8880080010</t>
  </si>
  <si>
    <t>8880080020</t>
  </si>
  <si>
    <t>8880080040</t>
  </si>
  <si>
    <t>8880080030</t>
  </si>
  <si>
    <t>8880080101</t>
  </si>
  <si>
    <t>8880080050</t>
  </si>
  <si>
    <t>2010110130</t>
  </si>
  <si>
    <t>3020110160</t>
  </si>
  <si>
    <t>4040110210</t>
  </si>
  <si>
    <t>4030110190</t>
  </si>
  <si>
    <t>3010110150</t>
  </si>
  <si>
    <t>4020110180</t>
  </si>
  <si>
    <t>8880080080</t>
  </si>
  <si>
    <t>8880080081</t>
  </si>
  <si>
    <t>8880080090</t>
  </si>
  <si>
    <t>8880080100</t>
  </si>
  <si>
    <t>Государственная регистрация актов гражданского состояния</t>
  </si>
  <si>
    <t>10 6 02 10190</t>
  </si>
  <si>
    <t>Дом культуры</t>
  </si>
  <si>
    <t>БЮДЖЕТНАЯ РОСПИСЬ 2017 ГОД</t>
  </si>
  <si>
    <t>иные платежи</t>
  </si>
  <si>
    <t>прогр</t>
  </si>
  <si>
    <t>И.о.главы Стойбинского сельсовета</t>
  </si>
  <si>
    <t>В.П.Аминова</t>
  </si>
  <si>
    <t>Доходы  бюджета Стойбинского сельсовета Селемджинского района Амурской области  на 2017 год</t>
  </si>
  <si>
    <t>БЮДЖЕТНАЯ РОСПИСЬ 2017-2019 ГОД</t>
  </si>
  <si>
    <t>Всего первоначальный план 2017 г.</t>
  </si>
  <si>
    <t xml:space="preserve">Приложение № 1                                                                               к решению Стойбинского сельского Совета народных депутатов "О  бюджете Стойбинского сельсовета Селемджинского района Амурской области на 2017 год                                                                 от  года  № </t>
  </si>
  <si>
    <t xml:space="preserve">План на 2017  год                       </t>
  </si>
  <si>
    <t xml:space="preserve">План на 2018  год                       </t>
  </si>
  <si>
    <t xml:space="preserve">План на 2019  год                      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</si>
  <si>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</si>
  <si>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дотация на выравнивание бюджетной обеспеченности (областная)</t>
  </si>
  <si>
    <t>Доходы  бюджета Стойбинского сельсовета Селемджинского района Амурской области  на 2017-2019 год</t>
  </si>
  <si>
    <t>итого</t>
  </si>
  <si>
    <t xml:space="preserve">Приложение № 2 к решению Стойбинского сельского                                                                          Совета народных депутатов                                                                                                                       "О бюджете Стойбинского сельсовета Селемджинского района Амурской области   на 2017-2019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</si>
  <si>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ГЛАВНЫХ АДМИНИСТРАТОРОВ ДОХОДОВ БЮДЖЕТА И ЗАКРЕПЛЕННЫХ ЗА НИМИ ВИДОВ (ПОДВИДОВ) ДОХОДОВ БЮДЖЕТА СТОЙБИНСКОГО СЕЛЬСОВЕТА СЕЛЕМДЖИНСКОГО РАЙОНА АМУРСКОЙ ОБЛАСТИ НА 2017-2019 ГОД</t>
  </si>
  <si>
    <t>Источники внутреннего финансирования дефицита бюджета на 2017-2019 год .</t>
  </si>
  <si>
    <t xml:space="preserve"> бюджета Стойбинского сельсовета на 2017-2019 год </t>
  </si>
  <si>
    <t>12</t>
  </si>
  <si>
    <t xml:space="preserve"> Ведомственная структура расходов бюджета Администрации Стойбинского сельсовета на 2017-2019г.</t>
  </si>
  <si>
    <t>План на 2017 год  (тыс. руб.)</t>
  </si>
  <si>
    <t>План на 2018 год  (тыс. руб.)</t>
  </si>
  <si>
    <t>План на 2019 год  (тыс. руб.)</t>
  </si>
  <si>
    <t>Основное мероприятие 1 Комплексное энергосбережение на территории Стойбинского сельского поселения</t>
  </si>
  <si>
    <t>Целевые программы муниципальных образований "Муниципальная целевая программа по благоустройству с.Стойба на 2016-2020гг."</t>
  </si>
  <si>
    <t>Целевые программы муниципальных образований "Муниципальная целевая программа по Энергосбережению с.Стойба на 2016-2020гг."</t>
  </si>
  <si>
    <t>Муниципальная программа "Благоустройство, дорожное хозяйство Стойбинского сельского поселения на 2016-2020гг"</t>
  </si>
  <si>
    <t>Долгосрочная целевая программа " Пожарная безопасность и защита населения на территории Стойбинского сельсовета" 2016-2020гг</t>
  </si>
  <si>
    <t>Целевые программы муниципальных образований "Муниципальная целевая программа по Уличному освещению с.Стойба на 2011-2020гг."</t>
  </si>
  <si>
    <t>Основное мероприятие 1 уличное освещение на территории Стойбинского сельского поселения</t>
  </si>
  <si>
    <t>Подпрограмма 2 Дорожное хозяйство Стойбинского сельского поселения на 2016-2020гг</t>
  </si>
  <si>
    <t>Основное мероприятие 1 Содержание автомобильных дорог общего пользования местного значения стойбинского сельского поселения и искусственных сооружений на них</t>
  </si>
  <si>
    <t>88 8 00 51180</t>
  </si>
  <si>
    <t>МКУК Дом Культуры с.Стойба</t>
  </si>
  <si>
    <t>Социальное обеснечение (пенсия за выслугу)</t>
  </si>
  <si>
    <t>Целевые программы муниципальных образований "Муниципальная целевая программа по "Комплексному развитию жилищно-коммунального хозяйства с.Стойба на 2011-2020гг."</t>
  </si>
  <si>
    <t>Основное мероприятие 1 Коммунальное хозяйство на территории Стойбинского сельского поселения</t>
  </si>
  <si>
    <t>982,6</t>
  </si>
  <si>
    <t>1505</t>
  </si>
  <si>
    <t>768,9</t>
  </si>
  <si>
    <t>40</t>
  </si>
  <si>
    <t>69</t>
  </si>
  <si>
    <t>1141,3</t>
  </si>
  <si>
    <t>397</t>
  </si>
  <si>
    <t>26</t>
  </si>
  <si>
    <t>1564,3</t>
  </si>
  <si>
    <t>22</t>
  </si>
  <si>
    <t>1850</t>
  </si>
  <si>
    <t>150</t>
  </si>
  <si>
    <t>50</t>
  </si>
  <si>
    <t>110</t>
  </si>
  <si>
    <t>1825,1</t>
  </si>
  <si>
    <t>110,6</t>
  </si>
  <si>
    <t>60</t>
  </si>
  <si>
    <t>160</t>
  </si>
  <si>
    <t>837</t>
  </si>
  <si>
    <t>1615</t>
  </si>
  <si>
    <t xml:space="preserve"> Ведомственная классификация расходов бюджета Стойбинского сельсовета Селемджинского района Амурской области на 2017-2019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</si>
  <si>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Стойбинского сельсовета Селемджинского района Амурской области на 2017-2019 год </t>
  </si>
  <si>
    <t>447,7</t>
  </si>
  <si>
    <t>Предусмотренный  объем финансовых средств в  бюджете на  2018 год                                                (тыс. руб.)</t>
  </si>
  <si>
    <t>Предусмотренный  объем финансовых средств в  бюджете на  2019 год                                                (тыс. руб.)</t>
  </si>
  <si>
    <t>целевых программ муниципальных образований на 2017 год и плановый период 2018-2019 годов</t>
  </si>
  <si>
    <t xml:space="preserve"> "О бюджете Стойбинского сельсовета Селемджинского района Амурской области  на 2017 год и плановый период 2018-2019 годов"</t>
  </si>
  <si>
    <t>от 2017 года №</t>
  </si>
  <si>
    <t xml:space="preserve">    Структура муниципального долга Стойбинского сельсовета Селемджинского района Амурской области  на 2017 год</t>
  </si>
  <si>
    <t>Величина муниципального долга района  на    1 января 2017 года</t>
  </si>
  <si>
    <t>Предельный объем привлечения в 2017  году</t>
  </si>
  <si>
    <t>Предельный объем погашения в 2017 году</t>
  </si>
  <si>
    <t>Верхний предел муниципального долга на 1 января 2018 года</t>
  </si>
  <si>
    <t xml:space="preserve"> "О бюджете Стойбинского сельсовета Селемджинского района Амурской области на 2017 год и плановый период 2018-2019 годов"</t>
  </si>
  <si>
    <t>Программа муниципальных внутренних заимствований Стойбинского сельсовета Селемджинского района Амурской области  на 2016 год и плановый период 2018-2019 годов</t>
  </si>
  <si>
    <t>2019 год</t>
  </si>
  <si>
    <t xml:space="preserve"> "О бюджете Стойбинского сельсовета Селемджинского района Амурской области  на 2017 год"</t>
  </si>
  <si>
    <t>Программа предоставления муниципальных гарантий  Стойбинского сельсовета Селемджинского района Амурской области  на 2017 год</t>
  </si>
  <si>
    <t>1.1. Перечень подлежащих предоставлению в 2017 году муниципальных гарантий Стойбинского сельсовета</t>
  </si>
  <si>
    <t>Доходы бюджета муниципального образования (тыс.рублей) 2017 г.</t>
  </si>
  <si>
    <t>Доходы бюджета муниципального образования (тыс.рублей) 2018 г.</t>
  </si>
  <si>
    <t>Доходы бюджета муниципального образования (тыс.рублей) 2019 г.</t>
  </si>
  <si>
    <t>Количество ПБС (учреждений) в муниципальном образовании (за исключением органов местного самоуправления) 2017-2019 г.</t>
  </si>
  <si>
    <t>7241,9</t>
  </si>
  <si>
    <t>7330,6</t>
  </si>
  <si>
    <t>7418,9</t>
  </si>
  <si>
    <t>27,5</t>
  </si>
  <si>
    <t>29,5</t>
  </si>
  <si>
    <t>30,9</t>
  </si>
  <si>
    <t xml:space="preserve">                  Расходы на содержание органов местного самоуправления (тыс.рублей) 2017 г.</t>
  </si>
  <si>
    <t>Приложение №13/1 к решению Стойбинского сельского Совета народных депутатов "О бюджете Стойбинского сельсовета Селемджинского района Амурской области на 2018 год " от 201 года №</t>
  </si>
  <si>
    <t xml:space="preserve">                                                           Сведения                                                                                                                                                                                                                                     о планируемом обьеме расходов на содержание органов местного самоуправления муниципального образования Стойбинского сельсовета Селемджинского района Амурской области на 2018 год</t>
  </si>
  <si>
    <t xml:space="preserve">                                                           Сведения                                                                                                                                                                                                                                     о планируемом обьеме расходов на содержание органов местного самоуправления муниципального образования Стойбинского сельсовета Селемджинского района Амурской области на 2017 год</t>
  </si>
  <si>
    <t>И.О.Главы муниципального образования</t>
  </si>
  <si>
    <t>754,7</t>
  </si>
  <si>
    <t>562,9</t>
  </si>
  <si>
    <t xml:space="preserve">                                                           Сведения                                                                                                                                                                                                                                     о планируемом обьеме расходов на содержание органов местного самоуправления муниципального образования Стойбинского сельсовета Селемджинского района Амурской области на 2019 год</t>
  </si>
  <si>
    <t>Приложение №13 к решению Стойбинского сельского Совета народных депутатов "О бюджете Стойбинского сельсовета Селемджинского района Амурской области на 2019 год " от 201 года №</t>
  </si>
  <si>
    <t>Численность работников органов местного самоуправления (шт.единиц) 2019 г.</t>
  </si>
  <si>
    <t xml:space="preserve">                  Расходы на содержание органов местного самоуправления (тыс.рублей) 2019 г.</t>
  </si>
  <si>
    <t>3451,9</t>
  </si>
  <si>
    <t>1034,3</t>
  </si>
  <si>
    <t>3433,6</t>
  </si>
  <si>
    <t>1016</t>
  </si>
  <si>
    <t>Численность работников органов местного самоуправления (шт.единиц) 2017 г.</t>
  </si>
  <si>
    <t>3365,5</t>
  </si>
  <si>
    <t>947,9</t>
  </si>
  <si>
    <t>Всего первоначальный план 2018 г.</t>
  </si>
  <si>
    <t>Всего первоначальный план 2019 г.</t>
  </si>
  <si>
    <t>от 13.12.2016 г. № 8/20</t>
  </si>
  <si>
    <t>Приложение № 1 /1                                                                              к решению Стойбинского сельского Совета народных депутатов "О  бюджете Стойбинского сельсовета Селемджинского района Амурской области на 2017-2019 год                                                                 от 13.12.2016 года  №8/20</t>
  </si>
  <si>
    <t xml:space="preserve">Приложение № 2                                                                                                                 к решению Стойбинского сельского                                                                          Совета народных депутатов                                                                                                                       "О бюджете Стойбинского сельсовета  на 2017                                                                                                     год и плановый период 2017-2019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</si>
  <si>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 13.12.2016г.  № 8/20___</t>
  </si>
  <si>
    <t xml:space="preserve"> Приложение №    3                                                                           к решению  Стойбинского сельского Совета народных депутатов "О бюджете Стойбинского сельсовета Селемджинского района Амурской области  на 2017-2019 год " от  13.12.2016  № 8/20</t>
  </si>
  <si>
    <t xml:space="preserve"> Приложение №    3/1                                                                           к решению  Стойбинского сельского Совета народных депутатов "О бюджете Стойбинского сельсовета Селемджинского района Амурской области  на 2017-2019 год " от  13.12.2016 № 8/20</t>
  </si>
  <si>
    <t xml:space="preserve"> Приложение №    4                                                                           к решению  Стойбинского сельского Совета народных депутатов "О бюджете Стойбинского сельсовета Селемджинского района Амурской области  на 2017 год и плановый период 2018-2019 годов" от 13.12.2016  № 8/20</t>
  </si>
  <si>
    <t xml:space="preserve">  Приложение № 5                                                                                                                                                           к решению Стойбинского сельского                                                                                                       Совета народных депутатов "О  бюджете                                                                                                                                                                                   Стойбинского сельсовета Селемджинского района Амурской области на 2017-2019 год                                                                                                                    от  13.12.2016 года  № 8/20 </t>
  </si>
  <si>
    <t>Приложение №6                                                                                                                                    к решению Стойбинского сельского Совета народных депутатов " О бюджете Стойбинского сельсовета Селемджинского района Амурской области  на 2017-2019 год от  13.12.2016 года № 8/20</t>
  </si>
  <si>
    <t>Приложение №6 /1  к решению Стойбинского  сельского Совета народных депутатов от 13.12.2016 года  № 8/20</t>
  </si>
  <si>
    <t>Приложение № 7                                                                                  к решению Стойбинского сельского Совета народных депутатов " О бюджете Стойбинского сельсовета Селемджинского района Амурской области на 2017-2019 год   от  13.12.2016 г. № 8/20</t>
  </si>
  <si>
    <t>Приложение № 7                                                                                  к решению Стойбинского сельского Совета народных депутатов " О бюджете Стойбинского сельсовета Селемджинского района Амурской области на 2017 год                                           от 30.12. 2015 г. №20/1</t>
  </si>
  <si>
    <t xml:space="preserve"> Приложение № 8                                                                                                                                                                                                к решению Стойбинского сельского                                                                                                                                                        Совета народных депутатов "О  бюджете                                                                                                                                                                                   Стойбинского сельсовета Селемджинского района Амурской области на 2017-2019 год   от 13.12.2016 года  №8/20 </t>
  </si>
  <si>
    <t>Приложение № 9                                                                                   к решению Стойбинского сельского Совета народных депутатов "О  бюджете Стойбинского сельсовета Селемджинского района Амурской области на 2017-2019 год                                                                   от  13.12.2016 2016 года  № 8/20</t>
  </si>
  <si>
    <t>от 13.12.2016 года № 8/20</t>
  </si>
  <si>
    <t>от  13.12.2016 года № 8/20</t>
  </si>
  <si>
    <t>Приложение №13 к решению Стойбинского сельского Совета народных депутатов "О бюджете Стойбинского сельсовета Селемджинского района Амурской области на 2017 год " от 13.12.2016 года №  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</si>
</sst>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?"/>
    <numFmt numFmtId="166" formatCode="#,##0.0"/>
    <numFmt numFmtId="167" formatCode="0000"/>
  </numFmts>
  <fonts count="46" x14ac:knownFonts="1"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b/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4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6" fillId="0" borderId="0"/>
  </cellStyleXfs>
  <cellXfs count="589">
    <xf numFmtId="0" fontId="0" fillId="0" borderId="0" xfId="0"/>
    <xf numFmtId="0" fontId="2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Fill="1"/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/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 applyProtection="1">
      <alignment horizontal="left" vertical="top" wrapText="1"/>
    </xf>
    <xf numFmtId="0" fontId="2" fillId="25" borderId="10" xfId="0" applyFont="1" applyFill="1" applyBorder="1" applyAlignment="1" applyProtection="1">
      <alignment horizontal="center" vertical="top"/>
    </xf>
    <xf numFmtId="49" fontId="2" fillId="25" borderId="10" xfId="0" applyNumberFormat="1" applyFont="1" applyFill="1" applyBorder="1" applyAlignment="1" applyProtection="1">
      <alignment horizontal="center" vertical="top"/>
    </xf>
    <xf numFmtId="166" fontId="2" fillId="25" borderId="10" xfId="0" applyNumberFormat="1" applyFont="1" applyFill="1" applyBorder="1" applyAlignment="1" applyProtection="1">
      <alignment horizontal="center" vertical="top" wrapText="1"/>
    </xf>
    <xf numFmtId="166" fontId="2" fillId="25" borderId="10" xfId="0" applyNumberFormat="1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8" fillId="0" borderId="0" xfId="0" applyFont="1"/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25" borderId="0" xfId="0" applyFill="1"/>
    <xf numFmtId="166" fontId="3" fillId="25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26" borderId="10" xfId="0" applyNumberFormat="1" applyFont="1" applyFill="1" applyBorder="1" applyAlignment="1">
      <alignment vertical="top"/>
    </xf>
    <xf numFmtId="164" fontId="3" fillId="26" borderId="10" xfId="0" applyNumberFormat="1" applyFont="1" applyFill="1" applyBorder="1" applyAlignment="1">
      <alignment horizontal="right" vertical="top" wrapText="1"/>
    </xf>
    <xf numFmtId="164" fontId="3" fillId="26" borderId="10" xfId="0" applyNumberFormat="1" applyFont="1" applyFill="1" applyBorder="1" applyAlignment="1">
      <alignment vertical="top" wrapText="1"/>
    </xf>
    <xf numFmtId="164" fontId="3" fillId="26" borderId="10" xfId="0" applyNumberFormat="1" applyFont="1" applyFill="1" applyBorder="1" applyAlignment="1"/>
    <xf numFmtId="0" fontId="2" fillId="0" borderId="10" xfId="0" applyFont="1" applyBorder="1" applyAlignment="1">
      <alignment horizontal="left" vertical="top" wrapText="1"/>
    </xf>
    <xf numFmtId="0" fontId="0" fillId="0" borderId="25" xfId="0" applyBorder="1" applyAlignment="1">
      <alignment vertical="top"/>
    </xf>
    <xf numFmtId="0" fontId="31" fillId="0" borderId="25" xfId="0" applyFont="1" applyBorder="1" applyAlignment="1">
      <alignment vertical="top"/>
    </xf>
    <xf numFmtId="164" fontId="3" fillId="25" borderId="10" xfId="0" applyNumberFormat="1" applyFont="1" applyFill="1" applyBorder="1" applyAlignment="1">
      <alignment vertical="top"/>
    </xf>
    <xf numFmtId="0" fontId="32" fillId="24" borderId="0" xfId="0" applyFont="1" applyFill="1" applyAlignment="1">
      <alignment wrapText="1"/>
    </xf>
    <xf numFmtId="0" fontId="32" fillId="0" borderId="0" xfId="0" applyFont="1" applyFill="1" applyAlignment="1">
      <alignment horizontal="right" vertical="top" wrapText="1"/>
    </xf>
    <xf numFmtId="0" fontId="33" fillId="0" borderId="0" xfId="0" applyFont="1"/>
    <xf numFmtId="0" fontId="32" fillId="24" borderId="0" xfId="0" applyFont="1" applyFill="1" applyAlignment="1">
      <alignment horizontal="right" wrapText="1"/>
    </xf>
    <xf numFmtId="0" fontId="34" fillId="0" borderId="0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5" fillId="0" borderId="0" xfId="0" applyFont="1" applyBorder="1" applyAlignment="1"/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33" fillId="0" borderId="0" xfId="0" applyFont="1" applyBorder="1" applyAlignment="1"/>
    <xf numFmtId="49" fontId="34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 vertical="justify"/>
    </xf>
    <xf numFmtId="0" fontId="35" fillId="0" borderId="10" xfId="0" applyFont="1" applyBorder="1" applyAlignment="1">
      <alignment horizontal="center" vertical="justify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Fill="1" applyBorder="1" applyAlignment="1">
      <alignment horizontal="center" vertical="justify"/>
    </xf>
    <xf numFmtId="0" fontId="35" fillId="0" borderId="10" xfId="0" applyFont="1" applyFill="1" applyBorder="1" applyAlignment="1">
      <alignment horizontal="center" vertical="justify"/>
    </xf>
    <xf numFmtId="0" fontId="35" fillId="0" borderId="10" xfId="0" applyFont="1" applyFill="1" applyBorder="1" applyAlignment="1">
      <alignment vertical="justify" wrapText="1"/>
    </xf>
    <xf numFmtId="0" fontId="33" fillId="0" borderId="0" xfId="0" applyFont="1" applyFill="1" applyBorder="1" applyAlignment="1"/>
    <xf numFmtId="0" fontId="33" fillId="0" borderId="0" xfId="0" applyFont="1" applyFill="1"/>
    <xf numFmtId="49" fontId="36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49" fontId="35" fillId="0" borderId="10" xfId="0" applyNumberFormat="1" applyFont="1" applyBorder="1" applyAlignment="1">
      <alignment horizontal="center" vertical="top" wrapText="1"/>
    </xf>
    <xf numFmtId="0" fontId="35" fillId="24" borderId="10" xfId="0" applyFont="1" applyFill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7" fillId="0" borderId="0" xfId="0" applyFont="1"/>
    <xf numFmtId="49" fontId="34" fillId="0" borderId="10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4" fillId="24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top" wrapText="1"/>
    </xf>
    <xf numFmtId="0" fontId="32" fillId="0" borderId="0" xfId="0" applyFont="1"/>
    <xf numFmtId="0" fontId="32" fillId="0" borderId="0" xfId="0" applyFont="1" applyAlignment="1">
      <alignment horizontal="left" vertical="top" wrapText="1"/>
    </xf>
    <xf numFmtId="0" fontId="36" fillId="0" borderId="0" xfId="0" applyFont="1"/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 vertical="top" wrapText="1"/>
    </xf>
    <xf numFmtId="0" fontId="32" fillId="2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wrapText="1"/>
    </xf>
    <xf numFmtId="0" fontId="38" fillId="0" borderId="0" xfId="0" applyFont="1" applyFill="1"/>
    <xf numFmtId="0" fontId="4" fillId="0" borderId="0" xfId="0" applyFont="1" applyFill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3" fillId="0" borderId="0" xfId="43" applyFont="1"/>
    <xf numFmtId="0" fontId="37" fillId="0" borderId="10" xfId="43" applyFont="1" applyBorder="1" applyAlignment="1">
      <alignment horizontal="center" vertical="center" wrapText="1"/>
    </xf>
    <xf numFmtId="49" fontId="37" fillId="0" borderId="10" xfId="43" applyNumberFormat="1" applyFont="1" applyBorder="1" applyAlignment="1">
      <alignment horizontal="center" vertical="center" wrapText="1"/>
    </xf>
    <xf numFmtId="2" fontId="37" fillId="0" borderId="10" xfId="43" applyNumberFormat="1" applyFont="1" applyBorder="1" applyAlignment="1">
      <alignment horizontal="center" vertical="center" wrapText="1"/>
    </xf>
    <xf numFmtId="0" fontId="37" fillId="0" borderId="0" xfId="43" applyFont="1"/>
    <xf numFmtId="0" fontId="33" fillId="0" borderId="10" xfId="43" applyFont="1" applyBorder="1"/>
    <xf numFmtId="49" fontId="33" fillId="0" borderId="10" xfId="43" applyNumberFormat="1" applyFont="1" applyBorder="1" applyAlignment="1">
      <alignment horizontal="center"/>
    </xf>
    <xf numFmtId="0" fontId="33" fillId="0" borderId="10" xfId="43" applyFont="1" applyBorder="1" applyAlignment="1">
      <alignment horizontal="center"/>
    </xf>
    <xf numFmtId="2" fontId="33" fillId="0" borderId="10" xfId="43" applyNumberFormat="1" applyFont="1" applyBorder="1" applyAlignment="1">
      <alignment horizontal="center"/>
    </xf>
    <xf numFmtId="0" fontId="37" fillId="0" borderId="10" xfId="43" applyFont="1" applyBorder="1"/>
    <xf numFmtId="49" fontId="37" fillId="0" borderId="10" xfId="43" applyNumberFormat="1" applyFont="1" applyBorder="1" applyAlignment="1">
      <alignment horizontal="center"/>
    </xf>
    <xf numFmtId="0" fontId="37" fillId="0" borderId="10" xfId="43" applyFont="1" applyBorder="1" applyAlignment="1">
      <alignment horizontal="center"/>
    </xf>
    <xf numFmtId="2" fontId="37" fillId="0" borderId="10" xfId="43" applyNumberFormat="1" applyFont="1" applyBorder="1" applyAlignment="1">
      <alignment horizontal="center"/>
    </xf>
    <xf numFmtId="49" fontId="33" fillId="0" borderId="0" xfId="43" applyNumberFormat="1" applyFont="1" applyAlignment="1">
      <alignment horizontal="center"/>
    </xf>
    <xf numFmtId="0" fontId="33" fillId="0" borderId="0" xfId="43" applyFont="1" applyAlignment="1">
      <alignment horizontal="center"/>
    </xf>
    <xf numFmtId="2" fontId="33" fillId="0" borderId="0" xfId="43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16" xfId="0" applyFont="1" applyBorder="1"/>
    <xf numFmtId="0" fontId="0" fillId="0" borderId="17" xfId="0" applyFont="1" applyBorder="1"/>
    <xf numFmtId="0" fontId="0" fillId="0" borderId="10" xfId="0" applyFont="1" applyBorder="1"/>
    <xf numFmtId="0" fontId="0" fillId="0" borderId="24" xfId="0" applyFont="1" applyBorder="1"/>
    <xf numFmtId="0" fontId="3" fillId="0" borderId="10" xfId="0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166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/>
    <xf numFmtId="0" fontId="2" fillId="0" borderId="10" xfId="0" applyFont="1" applyFill="1" applyBorder="1" applyAlignment="1" applyProtection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</xf>
    <xf numFmtId="166" fontId="2" fillId="0" borderId="10" xfId="0" applyNumberFormat="1" applyFont="1" applyFill="1" applyBorder="1" applyAlignment="1" applyProtection="1">
      <alignment horizontal="center" vertical="top" wrapText="1"/>
    </xf>
    <xf numFmtId="166" fontId="2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24" borderId="10" xfId="0" applyFont="1" applyFill="1" applyBorder="1" applyAlignment="1" applyProtection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 applyProtection="1">
      <alignment horizontal="center" vertical="top"/>
    </xf>
    <xf numFmtId="166" fontId="2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/>
    <xf numFmtId="49" fontId="3" fillId="24" borderId="10" xfId="0" applyNumberFormat="1" applyFont="1" applyFill="1" applyBorder="1" applyAlignment="1" applyProtection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 applyProtection="1">
      <alignment horizontal="center" vertical="top"/>
    </xf>
    <xf numFmtId="166" fontId="3" fillId="24" borderId="10" xfId="0" applyNumberFormat="1" applyFont="1" applyFill="1" applyBorder="1" applyAlignment="1" applyProtection="1">
      <alignment horizontal="center" vertical="top" wrapText="1"/>
    </xf>
    <xf numFmtId="0" fontId="3" fillId="24" borderId="0" xfId="0" applyFont="1" applyFill="1"/>
    <xf numFmtId="49" fontId="2" fillId="24" borderId="10" xfId="0" applyNumberFormat="1" applyFont="1" applyFill="1" applyBorder="1" applyAlignment="1" applyProtection="1">
      <alignment horizontal="left" vertical="top" wrapText="1"/>
    </xf>
    <xf numFmtId="166" fontId="2" fillId="24" borderId="10" xfId="0" applyNumberFormat="1" applyFont="1" applyFill="1" applyBorder="1" applyAlignment="1" applyProtection="1">
      <alignment horizontal="center" vertical="top" wrapText="1"/>
    </xf>
    <xf numFmtId="166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wrapText="1"/>
    </xf>
    <xf numFmtId="0" fontId="3" fillId="26" borderId="10" xfId="0" applyFont="1" applyFill="1" applyBorder="1" applyAlignment="1" applyProtection="1">
      <alignment horizontal="left" vertical="top" wrapText="1"/>
    </xf>
    <xf numFmtId="0" fontId="3" fillId="26" borderId="10" xfId="0" applyFont="1" applyFill="1" applyBorder="1" applyAlignment="1" applyProtection="1">
      <alignment horizontal="center" vertical="top"/>
    </xf>
    <xf numFmtId="49" fontId="3" fillId="26" borderId="10" xfId="0" applyNumberFormat="1" applyFont="1" applyFill="1" applyBorder="1" applyAlignment="1" applyProtection="1">
      <alignment horizontal="center" vertical="top"/>
    </xf>
    <xf numFmtId="166" fontId="3" fillId="26" borderId="10" xfId="0" applyNumberFormat="1" applyFont="1" applyFill="1" applyBorder="1" applyAlignment="1" applyProtection="1">
      <alignment horizontal="center" vertical="top" wrapText="1"/>
    </xf>
    <xf numFmtId="49" fontId="3" fillId="26" borderId="10" xfId="0" applyNumberFormat="1" applyFont="1" applyFill="1" applyBorder="1" applyAlignment="1">
      <alignment horizontal="left" vertical="top" wrapText="1"/>
    </xf>
    <xf numFmtId="49" fontId="3" fillId="26" borderId="10" xfId="0" applyNumberFormat="1" applyFont="1" applyFill="1" applyBorder="1" applyAlignment="1">
      <alignment horizontal="center" vertical="top" wrapText="1"/>
    </xf>
    <xf numFmtId="166" fontId="3" fillId="26" borderId="10" xfId="0" applyNumberFormat="1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left" vertical="top" wrapText="1"/>
    </xf>
    <xf numFmtId="49" fontId="3" fillId="26" borderId="10" xfId="0" applyNumberFormat="1" applyFont="1" applyFill="1" applyBorder="1" applyAlignment="1" applyProtection="1">
      <alignment horizontal="left" vertical="top" wrapText="1"/>
    </xf>
    <xf numFmtId="49" fontId="2" fillId="26" borderId="10" xfId="0" applyNumberFormat="1" applyFont="1" applyFill="1" applyBorder="1" applyAlignment="1">
      <alignment horizontal="center" vertical="top" wrapText="1"/>
    </xf>
    <xf numFmtId="49" fontId="3" fillId="26" borderId="10" xfId="0" applyNumberFormat="1" applyFont="1" applyFill="1" applyBorder="1" applyAlignment="1">
      <alignment wrapText="1"/>
    </xf>
    <xf numFmtId="49" fontId="3" fillId="26" borderId="10" xfId="0" applyNumberFormat="1" applyFont="1" applyFill="1" applyBorder="1" applyAlignment="1">
      <alignment horizontal="center" wrapText="1"/>
    </xf>
    <xf numFmtId="0" fontId="35" fillId="0" borderId="0" xfId="0" applyFont="1" applyFill="1"/>
    <xf numFmtId="0" fontId="32" fillId="0" borderId="0" xfId="0" applyFont="1" applyFill="1" applyAlignment="1"/>
    <xf numFmtId="0" fontId="35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vertical="top" wrapText="1"/>
    </xf>
    <xf numFmtId="166" fontId="32" fillId="0" borderId="10" xfId="0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7" fillId="0" borderId="10" xfId="0" applyFont="1" applyFill="1" applyBorder="1"/>
    <xf numFmtId="0" fontId="37" fillId="0" borderId="10" xfId="0" applyFont="1" applyFill="1" applyBorder="1" applyAlignment="1">
      <alignment horizontal="right"/>
    </xf>
    <xf numFmtId="166" fontId="37" fillId="0" borderId="10" xfId="0" applyNumberFormat="1" applyFont="1" applyFill="1" applyBorder="1"/>
    <xf numFmtId="0" fontId="37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10" xfId="42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10" xfId="42" applyFont="1" applyBorder="1" applyAlignment="1">
      <alignment vertical="top" wrapText="1"/>
    </xf>
    <xf numFmtId="3" fontId="32" fillId="0" borderId="10" xfId="42" applyNumberFormat="1" applyFont="1" applyBorder="1" applyAlignment="1">
      <alignment horizontal="center"/>
    </xf>
    <xf numFmtId="166" fontId="32" fillId="0" borderId="10" xfId="42" applyNumberFormat="1" applyFont="1" applyBorder="1" applyAlignment="1">
      <alignment horizontal="center"/>
    </xf>
    <xf numFmtId="0" fontId="32" fillId="0" borderId="10" xfId="42" applyFont="1" applyBorder="1"/>
    <xf numFmtId="0" fontId="32" fillId="0" borderId="11" xfId="42" applyFont="1" applyBorder="1" applyAlignment="1">
      <alignment vertical="top" wrapText="1"/>
    </xf>
    <xf numFmtId="3" fontId="32" fillId="0" borderId="10" xfId="42" applyNumberFormat="1" applyFont="1" applyBorder="1" applyAlignment="1">
      <alignment horizontal="center" vertical="top"/>
    </xf>
    <xf numFmtId="0" fontId="32" fillId="0" borderId="10" xfId="0" applyFont="1" applyBorder="1"/>
    <xf numFmtId="0" fontId="32" fillId="0" borderId="10" xfId="42" applyFont="1" applyBorder="1" applyAlignment="1">
      <alignment vertical="top"/>
    </xf>
    <xf numFmtId="166" fontId="32" fillId="0" borderId="10" xfId="42" applyNumberFormat="1" applyFont="1" applyBorder="1" applyAlignment="1">
      <alignment horizontal="center" vertical="top"/>
    </xf>
    <xf numFmtId="0" fontId="32" fillId="0" borderId="23" xfId="42" applyFont="1" applyBorder="1" applyAlignment="1">
      <alignment vertical="top" wrapText="1"/>
    </xf>
    <xf numFmtId="0" fontId="32" fillId="0" borderId="23" xfId="42" applyFont="1" applyBorder="1" applyAlignment="1">
      <alignment horizontal="right" vertical="top" wrapText="1"/>
    </xf>
    <xf numFmtId="0" fontId="36" fillId="0" borderId="10" xfId="0" applyFont="1" applyBorder="1"/>
    <xf numFmtId="0" fontId="36" fillId="0" borderId="10" xfId="0" applyFont="1" applyBorder="1" applyAlignment="1">
      <alignment wrapText="1"/>
    </xf>
    <xf numFmtId="0" fontId="32" fillId="0" borderId="0" xfId="42" applyFont="1" applyAlignment="1">
      <alignment horizontal="center"/>
    </xf>
    <xf numFmtId="0" fontId="32" fillId="0" borderId="0" xfId="42" applyFont="1" applyAlignment="1">
      <alignment horizontal="left"/>
    </xf>
    <xf numFmtId="0" fontId="32" fillId="0" borderId="10" xfId="0" applyFont="1" applyBorder="1" applyAlignment="1">
      <alignment horizontal="center" vertical="top"/>
    </xf>
    <xf numFmtId="0" fontId="32" fillId="0" borderId="10" xfId="42" applyFont="1" applyBorder="1" applyAlignment="1">
      <alignment horizontal="center"/>
    </xf>
    <xf numFmtId="0" fontId="32" fillId="0" borderId="10" xfId="42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49" fontId="1" fillId="26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center" vertical="top"/>
    </xf>
    <xf numFmtId="0" fontId="1" fillId="24" borderId="10" xfId="0" applyFont="1" applyFill="1" applyBorder="1" applyAlignment="1">
      <alignment horizontal="left" vertical="top" wrapText="1"/>
    </xf>
    <xf numFmtId="167" fontId="4" fillId="26" borderId="10" xfId="0" applyNumberFormat="1" applyFont="1" applyFill="1" applyBorder="1" applyAlignment="1" applyProtection="1">
      <alignment horizontal="center" vertical="top"/>
    </xf>
    <xf numFmtId="166" fontId="4" fillId="26" borderId="10" xfId="0" applyNumberFormat="1" applyFont="1" applyFill="1" applyBorder="1" applyAlignment="1" applyProtection="1">
      <alignment horizontal="center" vertical="top" wrapText="1"/>
    </xf>
    <xf numFmtId="167" fontId="1" fillId="26" borderId="10" xfId="0" applyNumberFormat="1" applyFont="1" applyFill="1" applyBorder="1" applyAlignment="1">
      <alignment horizontal="center" vertical="top" wrapText="1"/>
    </xf>
    <xf numFmtId="166" fontId="1" fillId="26" borderId="10" xfId="0" applyNumberFormat="1" applyFont="1" applyFill="1" applyBorder="1" applyAlignment="1">
      <alignment horizontal="center" vertical="top" wrapText="1"/>
    </xf>
    <xf numFmtId="167" fontId="1" fillId="26" borderId="10" xfId="0" applyNumberFormat="1" applyFont="1" applyFill="1" applyBorder="1" applyAlignment="1" applyProtection="1">
      <alignment horizontal="center" vertical="top"/>
    </xf>
    <xf numFmtId="167" fontId="4" fillId="25" borderId="10" xfId="0" applyNumberFormat="1" applyFont="1" applyFill="1" applyBorder="1" applyAlignment="1" applyProtection="1">
      <alignment horizontal="center" vertical="top"/>
    </xf>
    <xf numFmtId="166" fontId="4" fillId="25" borderId="10" xfId="0" applyNumberFormat="1" applyFont="1" applyFill="1" applyBorder="1" applyAlignment="1" applyProtection="1">
      <alignment horizontal="center" vertical="top" wrapText="1"/>
    </xf>
    <xf numFmtId="166" fontId="1" fillId="26" borderId="10" xfId="0" applyNumberFormat="1" applyFont="1" applyFill="1" applyBorder="1" applyAlignment="1" applyProtection="1">
      <alignment horizontal="center" vertical="top" wrapText="1"/>
    </xf>
    <xf numFmtId="167" fontId="4" fillId="25" borderId="10" xfId="0" applyNumberFormat="1" applyFont="1" applyFill="1" applyBorder="1" applyAlignment="1">
      <alignment horizontal="center" vertical="top" wrapText="1"/>
    </xf>
    <xf numFmtId="167" fontId="1" fillId="26" borderId="10" xfId="0" applyNumberFormat="1" applyFont="1" applyFill="1" applyBorder="1" applyAlignment="1">
      <alignment horizontal="center" wrapText="1"/>
    </xf>
    <xf numFmtId="167" fontId="4" fillId="25" borderId="10" xfId="0" applyNumberFormat="1" applyFont="1" applyFill="1" applyBorder="1" applyAlignment="1">
      <alignment horizontal="center" wrapText="1"/>
    </xf>
    <xf numFmtId="166" fontId="4" fillId="25" borderId="10" xfId="0" applyNumberFormat="1" applyFont="1" applyFill="1" applyBorder="1" applyAlignment="1">
      <alignment horizontal="center" vertical="top" wrapText="1"/>
    </xf>
    <xf numFmtId="49" fontId="1" fillId="25" borderId="10" xfId="0" applyNumberFormat="1" applyFont="1" applyFill="1" applyBorder="1" applyAlignment="1">
      <alignment horizontal="center" wrapText="1"/>
    </xf>
    <xf numFmtId="166" fontId="1" fillId="25" borderId="10" xfId="0" applyNumberFormat="1" applyFont="1" applyFill="1" applyBorder="1" applyAlignment="1" applyProtection="1">
      <alignment horizontal="center" vertical="top" wrapText="1"/>
    </xf>
    <xf numFmtId="166" fontId="4" fillId="26" borderId="10" xfId="0" applyNumberFormat="1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 applyProtection="1">
      <alignment horizontal="left" vertical="top" wrapText="1"/>
    </xf>
    <xf numFmtId="0" fontId="4" fillId="24" borderId="10" xfId="0" applyFont="1" applyFill="1" applyBorder="1" applyAlignment="1" applyProtection="1">
      <alignment horizontal="left" vertical="top" wrapText="1"/>
    </xf>
    <xf numFmtId="49" fontId="1" fillId="26" borderId="10" xfId="0" applyNumberFormat="1" applyFont="1" applyFill="1" applyBorder="1" applyAlignment="1" applyProtection="1">
      <alignment horizontal="left" vertical="top" wrapText="1"/>
    </xf>
    <xf numFmtId="49" fontId="4" fillId="24" borderId="10" xfId="0" applyNumberFormat="1" applyFont="1" applyFill="1" applyBorder="1" applyAlignment="1" applyProtection="1">
      <alignment horizontal="left" vertical="top" wrapText="1"/>
    </xf>
    <xf numFmtId="49" fontId="1" fillId="26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wrapText="1"/>
    </xf>
    <xf numFmtId="0" fontId="40" fillId="0" borderId="0" xfId="0" applyFont="1"/>
    <xf numFmtId="0" fontId="4" fillId="26" borderId="10" xfId="0" applyFont="1" applyFill="1" applyBorder="1" applyAlignment="1" applyProtection="1">
      <alignment horizontal="left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49" fontId="1" fillId="26" borderId="10" xfId="0" applyNumberFormat="1" applyFont="1" applyFill="1" applyBorder="1" applyAlignment="1" applyProtection="1">
      <alignment horizontal="center" vertical="top" wrapText="1"/>
    </xf>
    <xf numFmtId="167" fontId="1" fillId="0" borderId="10" xfId="0" applyNumberFormat="1" applyFont="1" applyFill="1" applyBorder="1" applyAlignment="1" applyProtection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167" fontId="1" fillId="25" borderId="1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3" fillId="0" borderId="0" xfId="0" applyFont="1"/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 vertical="top" wrapText="1"/>
    </xf>
    <xf numFmtId="0" fontId="8" fillId="0" borderId="10" xfId="0" applyFont="1" applyBorder="1"/>
    <xf numFmtId="49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6" fontId="3" fillId="24" borderId="10" xfId="0" applyNumberFormat="1" applyFont="1" applyFill="1" applyBorder="1" applyAlignment="1">
      <alignment horizontal="center" vertical="top"/>
    </xf>
    <xf numFmtId="0" fontId="41" fillId="24" borderId="0" xfId="0" applyFont="1" applyFill="1" applyAlignment="1">
      <alignment vertical="top"/>
    </xf>
    <xf numFmtId="0" fontId="41" fillId="24" borderId="0" xfId="0" applyFont="1" applyFill="1" applyAlignment="1">
      <alignment vertical="top" wrapText="1"/>
    </xf>
    <xf numFmtId="0" fontId="41" fillId="24" borderId="0" xfId="0" applyFont="1" applyFill="1" applyAlignment="1"/>
    <xf numFmtId="0" fontId="3" fillId="24" borderId="10" xfId="0" applyNumberFormat="1" applyFont="1" applyFill="1" applyBorder="1" applyAlignment="1" applyProtection="1">
      <alignment horizontal="left" vertical="top"/>
    </xf>
    <xf numFmtId="0" fontId="3" fillId="24" borderId="10" xfId="0" applyNumberFormat="1" applyFont="1" applyFill="1" applyBorder="1" applyAlignment="1" applyProtection="1">
      <alignment horizontal="center" vertical="top" wrapText="1"/>
    </xf>
    <xf numFmtId="0" fontId="3" fillId="24" borderId="10" xfId="0" applyNumberFormat="1" applyFont="1" applyFill="1" applyBorder="1" applyAlignment="1" applyProtection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/>
    </xf>
    <xf numFmtId="0" fontId="2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 applyProtection="1">
      <alignment horizontal="left" vertical="top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 applyProtection="1">
      <alignment horizontal="left" vertical="top" wrapText="1"/>
    </xf>
    <xf numFmtId="164" fontId="3" fillId="24" borderId="10" xfId="0" applyNumberFormat="1" applyFont="1" applyFill="1" applyBorder="1" applyAlignment="1" applyProtection="1">
      <alignment horizontal="center" vertical="top" wrapText="1"/>
    </xf>
    <xf numFmtId="164" fontId="2" fillId="24" borderId="10" xfId="0" applyNumberFormat="1" applyFont="1" applyFill="1" applyBorder="1" applyAlignment="1" applyProtection="1">
      <alignment horizontal="center" vertical="top" wrapText="1"/>
    </xf>
    <xf numFmtId="164" fontId="2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left" vertical="top"/>
    </xf>
    <xf numFmtId="0" fontId="28" fillId="24" borderId="0" xfId="0" applyFont="1" applyFill="1"/>
    <xf numFmtId="49" fontId="28" fillId="24" borderId="0" xfId="0" applyNumberFormat="1" applyFont="1" applyFill="1"/>
    <xf numFmtId="164" fontId="28" fillId="24" borderId="0" xfId="0" applyNumberFormat="1" applyFont="1" applyFill="1"/>
    <xf numFmtId="0" fontId="32" fillId="0" borderId="0" xfId="0" applyFont="1" applyFill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2" fontId="33" fillId="0" borderId="0" xfId="43" applyNumberFormat="1" applyFont="1"/>
    <xf numFmtId="2" fontId="37" fillId="0" borderId="0" xfId="43" applyNumberFormat="1" applyFont="1"/>
    <xf numFmtId="0" fontId="2" fillId="0" borderId="0" xfId="45" applyFont="1" applyFill="1" applyAlignment="1">
      <alignment vertical="top"/>
    </xf>
    <xf numFmtId="0" fontId="2" fillId="0" borderId="0" xfId="45" applyFont="1" applyFill="1" applyAlignment="1">
      <alignment horizontal="right" vertical="top" wrapText="1"/>
    </xf>
    <xf numFmtId="0" fontId="2" fillId="0" borderId="0" xfId="45" applyFont="1" applyFill="1" applyAlignment="1">
      <alignment vertical="top" wrapText="1"/>
    </xf>
    <xf numFmtId="0" fontId="2" fillId="0" borderId="0" xfId="45" applyFont="1" applyFill="1"/>
    <xf numFmtId="0" fontId="1" fillId="0" borderId="0" xfId="45" applyFont="1" applyFill="1" applyBorder="1" applyAlignment="1">
      <alignment horizontal="center" vertical="top" wrapText="1"/>
    </xf>
    <xf numFmtId="0" fontId="3" fillId="0" borderId="10" xfId="45" applyFont="1" applyFill="1" applyBorder="1" applyAlignment="1">
      <alignment horizontal="center" vertical="top" wrapText="1"/>
    </xf>
    <xf numFmtId="0" fontId="2" fillId="0" borderId="10" xfId="45" applyNumberFormat="1" applyFont="1" applyFill="1" applyBorder="1" applyAlignment="1" applyProtection="1">
      <alignment horizontal="center" vertical="top"/>
    </xf>
    <xf numFmtId="0" fontId="2" fillId="0" borderId="10" xfId="45" applyFont="1" applyFill="1" applyBorder="1" applyAlignment="1">
      <alignment horizontal="center" vertical="top"/>
    </xf>
    <xf numFmtId="49" fontId="3" fillId="0" borderId="10" xfId="45" applyNumberFormat="1" applyFont="1" applyFill="1" applyBorder="1" applyAlignment="1" applyProtection="1">
      <alignment horizontal="center" vertical="top" wrapText="1"/>
    </xf>
    <xf numFmtId="0" fontId="3" fillId="0" borderId="10" xfId="45" applyNumberFormat="1" applyFont="1" applyFill="1" applyBorder="1" applyAlignment="1" applyProtection="1">
      <alignment horizontal="center" vertical="top"/>
    </xf>
    <xf numFmtId="0" fontId="3" fillId="0" borderId="10" xfId="45" applyFont="1" applyFill="1" applyBorder="1" applyAlignment="1">
      <alignment horizontal="center" vertical="top"/>
    </xf>
    <xf numFmtId="0" fontId="3" fillId="0" borderId="0" xfId="45" applyFont="1" applyFill="1"/>
    <xf numFmtId="0" fontId="2" fillId="0" borderId="10" xfId="45" applyFont="1" applyFill="1" applyBorder="1" applyAlignment="1" applyProtection="1">
      <alignment horizontal="left" vertical="top" wrapText="1"/>
    </xf>
    <xf numFmtId="49" fontId="2" fillId="0" borderId="10" xfId="45" applyNumberFormat="1" applyFont="1" applyFill="1" applyBorder="1" applyAlignment="1">
      <alignment horizontal="center" vertical="top"/>
    </xf>
    <xf numFmtId="49" fontId="2" fillId="0" borderId="10" xfId="45" applyNumberFormat="1" applyFont="1" applyFill="1" applyBorder="1" applyAlignment="1" applyProtection="1">
      <alignment horizontal="center" vertical="top"/>
    </xf>
    <xf numFmtId="166" fontId="2" fillId="0" borderId="10" xfId="45" applyNumberFormat="1" applyFont="1" applyFill="1" applyBorder="1" applyAlignment="1" applyProtection="1">
      <alignment horizontal="center" vertical="top" wrapText="1"/>
    </xf>
    <xf numFmtId="166" fontId="2" fillId="24" borderId="10" xfId="45" applyNumberFormat="1" applyFont="1" applyFill="1" applyBorder="1" applyAlignment="1">
      <alignment horizontal="center" vertical="top"/>
    </xf>
    <xf numFmtId="49" fontId="2" fillId="24" borderId="10" xfId="45" applyNumberFormat="1" applyFont="1" applyFill="1" applyBorder="1" applyAlignment="1">
      <alignment horizontal="center" vertical="top"/>
    </xf>
    <xf numFmtId="49" fontId="2" fillId="24" borderId="10" xfId="45" applyNumberFormat="1" applyFont="1" applyFill="1" applyBorder="1" applyAlignment="1" applyProtection="1">
      <alignment horizontal="center" vertical="top"/>
    </xf>
    <xf numFmtId="0" fontId="2" fillId="24" borderId="0" xfId="45" applyFont="1" applyFill="1"/>
    <xf numFmtId="0" fontId="2" fillId="24" borderId="10" xfId="45" applyFont="1" applyFill="1" applyBorder="1" applyAlignment="1" applyProtection="1">
      <alignment horizontal="left" vertical="top" wrapText="1"/>
    </xf>
    <xf numFmtId="166" fontId="2" fillId="24" borderId="10" xfId="45" applyNumberFormat="1" applyFont="1" applyFill="1" applyBorder="1" applyAlignment="1">
      <alignment horizontal="center" vertical="top" wrapText="1"/>
    </xf>
    <xf numFmtId="0" fontId="3" fillId="24" borderId="0" xfId="45" applyFont="1" applyFill="1"/>
    <xf numFmtId="49" fontId="2" fillId="24" borderId="10" xfId="45" applyNumberFormat="1" applyFont="1" applyFill="1" applyBorder="1" applyAlignment="1">
      <alignment horizontal="left" vertical="top" wrapText="1"/>
    </xf>
    <xf numFmtId="49" fontId="2" fillId="24" borderId="10" xfId="45" applyNumberFormat="1" applyFont="1" applyFill="1" applyBorder="1" applyAlignment="1" applyProtection="1">
      <alignment horizontal="left" vertical="top" wrapText="1"/>
    </xf>
    <xf numFmtId="166" fontId="2" fillId="24" borderId="10" xfId="45" applyNumberFormat="1" applyFont="1" applyFill="1" applyBorder="1" applyAlignment="1" applyProtection="1">
      <alignment horizontal="center" vertical="top" wrapText="1"/>
    </xf>
    <xf numFmtId="49" fontId="2" fillId="24" borderId="10" xfId="45" applyNumberFormat="1" applyFont="1" applyFill="1" applyBorder="1" applyAlignment="1">
      <alignment horizontal="center" vertical="top" wrapText="1"/>
    </xf>
    <xf numFmtId="49" fontId="2" fillId="24" borderId="10" xfId="45" applyNumberFormat="1" applyFont="1" applyFill="1" applyBorder="1" applyAlignment="1">
      <alignment wrapText="1"/>
    </xf>
    <xf numFmtId="49" fontId="2" fillId="24" borderId="10" xfId="45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26" borderId="10" xfId="43" applyFont="1" applyFill="1" applyBorder="1" applyAlignment="1">
      <alignment horizontal="center"/>
    </xf>
    <xf numFmtId="2" fontId="33" fillId="26" borderId="10" xfId="43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33" fillId="26" borderId="0" xfId="43" applyNumberFormat="1" applyFont="1" applyFill="1"/>
    <xf numFmtId="0" fontId="2" fillId="0" borderId="25" xfId="0" applyFont="1" applyFill="1" applyBorder="1" applyAlignment="1">
      <alignment horizontal="left" vertical="top" wrapText="1"/>
    </xf>
    <xf numFmtId="0" fontId="2" fillId="0" borderId="0" xfId="45" applyFont="1" applyFill="1" applyAlignment="1">
      <alignment horizontal="right" vertical="top" wrapText="1"/>
    </xf>
    <xf numFmtId="0" fontId="1" fillId="0" borderId="0" xfId="45" applyFont="1" applyFill="1" applyBorder="1" applyAlignment="1">
      <alignment horizontal="center" vertical="top" wrapText="1"/>
    </xf>
    <xf numFmtId="0" fontId="3" fillId="0" borderId="10" xfId="45" applyNumberFormat="1" applyFont="1" applyFill="1" applyBorder="1" applyAlignment="1" applyProtection="1">
      <alignment horizontal="center" vertical="top" wrapText="1"/>
    </xf>
    <xf numFmtId="0" fontId="3" fillId="0" borderId="10" xfId="45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164" fontId="3" fillId="26" borderId="44" xfId="0" applyNumberFormat="1" applyFont="1" applyFill="1" applyBorder="1" applyAlignment="1">
      <alignment vertical="top"/>
    </xf>
    <xf numFmtId="164" fontId="3" fillId="25" borderId="44" xfId="0" applyNumberFormat="1" applyFont="1" applyFill="1" applyBorder="1" applyAlignment="1">
      <alignment vertical="top"/>
    </xf>
    <xf numFmtId="0" fontId="3" fillId="25" borderId="42" xfId="0" applyFont="1" applyFill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8" fillId="25" borderId="43" xfId="0" applyFont="1" applyFill="1" applyBorder="1" applyAlignment="1">
      <alignment horizontal="center"/>
    </xf>
    <xf numFmtId="0" fontId="8" fillId="25" borderId="0" xfId="0" applyFont="1" applyFill="1"/>
    <xf numFmtId="0" fontId="8" fillId="25" borderId="10" xfId="0" applyFont="1" applyFill="1" applyBorder="1"/>
    <xf numFmtId="164" fontId="8" fillId="25" borderId="45" xfId="0" applyNumberFormat="1" applyFont="1" applyFill="1" applyBorder="1"/>
    <xf numFmtId="164" fontId="2" fillId="25" borderId="44" xfId="0" applyNumberFormat="1" applyFont="1" applyFill="1" applyBorder="1" applyAlignment="1">
      <alignment horizontal="right" vertical="top" wrapText="1"/>
    </xf>
    <xf numFmtId="164" fontId="3" fillId="25" borderId="39" xfId="0" applyNumberFormat="1" applyFont="1" applyFill="1" applyBorder="1" applyAlignment="1"/>
    <xf numFmtId="164" fontId="3" fillId="25" borderId="40" xfId="0" applyNumberFormat="1" applyFont="1" applyFill="1" applyBorder="1" applyAlignment="1"/>
    <xf numFmtId="164" fontId="8" fillId="25" borderId="41" xfId="0" applyNumberFormat="1" applyFont="1" applyFill="1" applyBorder="1"/>
    <xf numFmtId="0" fontId="8" fillId="26" borderId="10" xfId="0" applyFont="1" applyFill="1" applyBorder="1"/>
    <xf numFmtId="164" fontId="8" fillId="26" borderId="45" xfId="0" applyNumberFormat="1" applyFont="1" applyFill="1" applyBorder="1"/>
    <xf numFmtId="164" fontId="2" fillId="26" borderId="44" xfId="0" applyNumberFormat="1" applyFont="1" applyFill="1" applyBorder="1" applyAlignment="1">
      <alignment vertical="top"/>
    </xf>
    <xf numFmtId="0" fontId="31" fillId="26" borderId="42" xfId="0" applyFont="1" applyFill="1" applyBorder="1" applyAlignment="1">
      <alignment vertical="top"/>
    </xf>
    <xf numFmtId="164" fontId="8" fillId="26" borderId="16" xfId="0" applyNumberFormat="1" applyFont="1" applyFill="1" applyBorder="1"/>
    <xf numFmtId="0" fontId="3" fillId="25" borderId="39" xfId="0" applyFont="1" applyFill="1" applyBorder="1" applyAlignment="1">
      <alignment horizontal="center" vertical="top" wrapText="1"/>
    </xf>
    <xf numFmtId="0" fontId="42" fillId="25" borderId="40" xfId="0" applyFont="1" applyFill="1" applyBorder="1"/>
    <xf numFmtId="0" fontId="42" fillId="25" borderId="41" xfId="0" applyFont="1" applyFill="1" applyBorder="1"/>
    <xf numFmtId="0" fontId="3" fillId="26" borderId="16" xfId="0" applyFont="1" applyFill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3" fillId="24" borderId="10" xfId="0" applyNumberFormat="1" applyFont="1" applyFill="1" applyBorder="1" applyAlignment="1" applyProtection="1">
      <alignment horizontal="left" vertical="top" wrapText="1"/>
    </xf>
    <xf numFmtId="49" fontId="43" fillId="24" borderId="10" xfId="0" applyNumberFormat="1" applyFont="1" applyFill="1" applyBorder="1" applyAlignment="1" applyProtection="1">
      <alignment horizontal="center" vertical="top"/>
    </xf>
    <xf numFmtId="49" fontId="43" fillId="24" borderId="10" xfId="0" applyNumberFormat="1" applyFont="1" applyFill="1" applyBorder="1" applyAlignment="1">
      <alignment horizontal="center" vertical="top"/>
    </xf>
    <xf numFmtId="0" fontId="43" fillId="24" borderId="10" xfId="0" applyNumberFormat="1" applyFont="1" applyFill="1" applyBorder="1" applyAlignment="1" applyProtection="1">
      <alignment horizontal="center" vertical="top"/>
    </xf>
    <xf numFmtId="164" fontId="43" fillId="24" borderId="10" xfId="0" applyNumberFormat="1" applyFont="1" applyFill="1" applyBorder="1" applyAlignment="1" applyProtection="1">
      <alignment horizontal="center" vertical="top" wrapText="1"/>
    </xf>
    <xf numFmtId="49" fontId="43" fillId="24" borderId="10" xfId="0" applyNumberFormat="1" applyFont="1" applyFill="1" applyBorder="1" applyAlignment="1">
      <alignment horizontal="left" vertical="top" wrapText="1"/>
    </xf>
    <xf numFmtId="164" fontId="43" fillId="24" borderId="10" xfId="0" applyNumberFormat="1" applyFont="1" applyFill="1" applyBorder="1" applyAlignment="1">
      <alignment horizontal="center" vertical="top" wrapText="1"/>
    </xf>
    <xf numFmtId="49" fontId="44" fillId="24" borderId="10" xfId="0" applyNumberFormat="1" applyFont="1" applyFill="1" applyBorder="1" applyAlignment="1" applyProtection="1">
      <alignment horizontal="center" vertical="top"/>
    </xf>
    <xf numFmtId="49" fontId="43" fillId="24" borderId="10" xfId="0" applyNumberFormat="1" applyFont="1" applyFill="1" applyBorder="1" applyAlignment="1">
      <alignment horizontal="center" vertical="top" wrapText="1"/>
    </xf>
    <xf numFmtId="49" fontId="44" fillId="24" borderId="10" xfId="0" applyNumberFormat="1" applyFont="1" applyFill="1" applyBorder="1" applyAlignment="1">
      <alignment horizontal="center" vertical="top"/>
    </xf>
    <xf numFmtId="49" fontId="44" fillId="24" borderId="10" xfId="0" applyNumberFormat="1" applyFont="1" applyFill="1" applyBorder="1" applyAlignment="1">
      <alignment horizontal="center" vertical="top" wrapText="1"/>
    </xf>
    <xf numFmtId="0" fontId="43" fillId="24" borderId="10" xfId="0" applyFont="1" applyFill="1" applyBorder="1" applyAlignment="1" applyProtection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45" fillId="24" borderId="10" xfId="0" applyNumberFormat="1" applyFont="1" applyFill="1" applyBorder="1" applyAlignment="1">
      <alignment horizontal="left" vertical="top" wrapText="1"/>
    </xf>
    <xf numFmtId="164" fontId="3" fillId="27" borderId="10" xfId="0" applyNumberFormat="1" applyFont="1" applyFill="1" applyBorder="1" applyAlignment="1">
      <alignment horizontal="center" vertical="top" wrapText="1"/>
    </xf>
    <xf numFmtId="4" fontId="43" fillId="24" borderId="10" xfId="0" applyNumberFormat="1" applyFont="1" applyFill="1" applyBorder="1" applyAlignment="1" applyProtection="1">
      <alignment horizontal="center" vertical="top"/>
    </xf>
    <xf numFmtId="4" fontId="2" fillId="24" borderId="10" xfId="0" applyNumberFormat="1" applyFont="1" applyFill="1" applyBorder="1" applyAlignment="1" applyProtection="1">
      <alignment horizontal="center" vertical="top"/>
    </xf>
    <xf numFmtId="0" fontId="3" fillId="28" borderId="10" xfId="45" applyFont="1" applyFill="1" applyBorder="1" applyAlignment="1" applyProtection="1">
      <alignment horizontal="left" vertical="top" wrapText="1"/>
    </xf>
    <xf numFmtId="49" fontId="3" fillId="28" borderId="10" xfId="45" applyNumberFormat="1" applyFont="1" applyFill="1" applyBorder="1" applyAlignment="1">
      <alignment horizontal="center" vertical="top"/>
    </xf>
    <xf numFmtId="49" fontId="3" fillId="28" borderId="10" xfId="45" applyNumberFormat="1" applyFont="1" applyFill="1" applyBorder="1" applyAlignment="1" applyProtection="1">
      <alignment horizontal="center" vertical="top"/>
    </xf>
    <xf numFmtId="166" fontId="3" fillId="28" borderId="10" xfId="45" applyNumberFormat="1" applyFont="1" applyFill="1" applyBorder="1" applyAlignment="1" applyProtection="1">
      <alignment horizontal="center" vertical="top" wrapText="1"/>
    </xf>
    <xf numFmtId="0" fontId="3" fillId="26" borderId="10" xfId="45" applyFont="1" applyFill="1" applyBorder="1" applyAlignment="1" applyProtection="1">
      <alignment horizontal="left" vertical="top" wrapText="1"/>
    </xf>
    <xf numFmtId="49" fontId="3" fillId="26" borderId="10" xfId="45" applyNumberFormat="1" applyFont="1" applyFill="1" applyBorder="1" applyAlignment="1">
      <alignment horizontal="center" vertical="top"/>
    </xf>
    <xf numFmtId="0" fontId="3" fillId="26" borderId="10" xfId="45" applyFont="1" applyFill="1" applyBorder="1" applyAlignment="1" applyProtection="1">
      <alignment horizontal="left" vertical="top"/>
    </xf>
    <xf numFmtId="49" fontId="3" fillId="26" borderId="10" xfId="45" applyNumberFormat="1" applyFont="1" applyFill="1" applyBorder="1" applyAlignment="1" applyProtection="1">
      <alignment horizontal="center" vertical="top"/>
    </xf>
    <xf numFmtId="166" fontId="3" fillId="26" borderId="10" xfId="45" applyNumberFormat="1" applyFont="1" applyFill="1" applyBorder="1" applyAlignment="1" applyProtection="1">
      <alignment horizontal="center" vertical="top" wrapText="1"/>
    </xf>
    <xf numFmtId="0" fontId="2" fillId="28" borderId="10" xfId="45" applyFont="1" applyFill="1" applyBorder="1" applyAlignment="1" applyProtection="1">
      <alignment horizontal="left" vertical="top" wrapText="1"/>
    </xf>
    <xf numFmtId="49" fontId="2" fillId="28" borderId="10" xfId="45" applyNumberFormat="1" applyFont="1" applyFill="1" applyBorder="1" applyAlignment="1">
      <alignment horizontal="center" vertical="top"/>
    </xf>
    <xf numFmtId="49" fontId="2" fillId="28" borderId="10" xfId="45" applyNumberFormat="1" applyFont="1" applyFill="1" applyBorder="1" applyAlignment="1" applyProtection="1">
      <alignment horizontal="center" vertical="top"/>
    </xf>
    <xf numFmtId="166" fontId="2" fillId="28" borderId="10" xfId="45" applyNumberFormat="1" applyFont="1" applyFill="1" applyBorder="1" applyAlignment="1" applyProtection="1">
      <alignment horizontal="center" vertical="top" wrapText="1"/>
    </xf>
    <xf numFmtId="166" fontId="3" fillId="28" borderId="10" xfId="45" applyNumberFormat="1" applyFont="1" applyFill="1" applyBorder="1" applyAlignment="1">
      <alignment horizontal="center" vertical="top"/>
    </xf>
    <xf numFmtId="0" fontId="1" fillId="28" borderId="10" xfId="45" applyFont="1" applyFill="1" applyBorder="1" applyAlignment="1">
      <alignment horizontal="left" vertical="top" wrapText="1"/>
    </xf>
    <xf numFmtId="49" fontId="3" fillId="28" borderId="10" xfId="45" applyNumberFormat="1" applyFont="1" applyFill="1" applyBorder="1" applyAlignment="1" applyProtection="1">
      <alignment horizontal="left" vertical="top" wrapText="1"/>
    </xf>
    <xf numFmtId="49" fontId="3" fillId="28" borderId="10" xfId="45" applyNumberFormat="1" applyFont="1" applyFill="1" applyBorder="1" applyAlignment="1">
      <alignment horizontal="left" vertical="top" wrapText="1"/>
    </xf>
    <xf numFmtId="166" fontId="3" fillId="28" borderId="10" xfId="45" applyNumberFormat="1" applyFont="1" applyFill="1" applyBorder="1" applyAlignment="1">
      <alignment horizontal="center" vertical="top" wrapText="1"/>
    </xf>
    <xf numFmtId="0" fontId="3" fillId="28" borderId="10" xfId="45" applyFont="1" applyFill="1" applyBorder="1" applyAlignment="1">
      <alignment horizontal="left" vertical="top" wrapText="1"/>
    </xf>
    <xf numFmtId="49" fontId="3" fillId="26" borderId="10" xfId="45" applyNumberFormat="1" applyFont="1" applyFill="1" applyBorder="1" applyAlignment="1">
      <alignment wrapText="1"/>
    </xf>
    <xf numFmtId="49" fontId="3" fillId="26" borderId="10" xfId="45" applyNumberFormat="1" applyFont="1" applyFill="1" applyBorder="1" applyAlignment="1">
      <alignment horizontal="center" wrapText="1"/>
    </xf>
    <xf numFmtId="166" fontId="3" fillId="26" borderId="10" xfId="45" applyNumberFormat="1" applyFont="1" applyFill="1" applyBorder="1" applyAlignment="1">
      <alignment horizontal="center" vertical="top" wrapText="1"/>
    </xf>
    <xf numFmtId="49" fontId="3" fillId="29" borderId="10" xfId="0" applyNumberFormat="1" applyFont="1" applyFill="1" applyBorder="1" applyAlignment="1">
      <alignment wrapText="1"/>
    </xf>
    <xf numFmtId="49" fontId="3" fillId="29" borderId="10" xfId="0" applyNumberFormat="1" applyFont="1" applyFill="1" applyBorder="1" applyAlignment="1">
      <alignment horizontal="center" wrapText="1"/>
    </xf>
    <xf numFmtId="166" fontId="3" fillId="29" borderId="10" xfId="0" applyNumberFormat="1" applyFont="1" applyFill="1" applyBorder="1" applyAlignment="1" applyProtection="1">
      <alignment horizontal="center" vertical="top" wrapText="1"/>
    </xf>
    <xf numFmtId="0" fontId="0" fillId="0" borderId="44" xfId="0" applyFont="1" applyBorder="1"/>
    <xf numFmtId="0" fontId="0" fillId="0" borderId="45" xfId="0" applyFont="1" applyBorder="1"/>
    <xf numFmtId="49" fontId="0" fillId="0" borderId="51" xfId="0" applyNumberFormat="1" applyFont="1" applyBorder="1" applyAlignment="1">
      <alignment horizontal="left" vertical="top" wrapText="1"/>
    </xf>
    <xf numFmtId="49" fontId="0" fillId="0" borderId="55" xfId="0" applyNumberFormat="1" applyFont="1" applyBorder="1" applyAlignment="1">
      <alignment horizontal="left" vertical="top" wrapText="1"/>
    </xf>
    <xf numFmtId="49" fontId="0" fillId="0" borderId="56" xfId="0" applyNumberFormat="1" applyFont="1" applyBorder="1" applyAlignment="1">
      <alignment horizontal="left" vertical="top" wrapText="1"/>
    </xf>
    <xf numFmtId="0" fontId="37" fillId="0" borderId="0" xfId="43" applyFont="1" applyAlignment="1">
      <alignment horizontal="center"/>
    </xf>
    <xf numFmtId="0" fontId="0" fillId="0" borderId="11" xfId="0" applyBorder="1" applyAlignment="1">
      <alignment vertical="top"/>
    </xf>
    <xf numFmtId="0" fontId="0" fillId="0" borderId="25" xfId="0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25" borderId="36" xfId="0" applyFont="1" applyFill="1" applyBorder="1" applyAlignment="1">
      <alignment horizontal="center" vertical="top" wrapText="1"/>
    </xf>
    <xf numFmtId="0" fontId="0" fillId="25" borderId="37" xfId="0" applyFill="1" applyBorder="1" applyAlignment="1">
      <alignment wrapText="1"/>
    </xf>
    <xf numFmtId="0" fontId="0" fillId="25" borderId="38" xfId="0" applyFill="1" applyBorder="1" applyAlignment="1">
      <alignment wrapText="1"/>
    </xf>
    <xf numFmtId="49" fontId="2" fillId="0" borderId="0" xfId="0" applyNumberFormat="1" applyFont="1" applyFill="1" applyAlignment="1">
      <alignment horizontal="right" vertical="top" wrapText="1"/>
    </xf>
    <xf numFmtId="49" fontId="0" fillId="0" borderId="0" xfId="0" applyNumberFormat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24" borderId="16" xfId="0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wrapText="1"/>
    </xf>
    <xf numFmtId="0" fontId="32" fillId="0" borderId="17" xfId="0" applyFont="1" applyBorder="1" applyAlignment="1">
      <alignment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6" fillId="0" borderId="19" xfId="0" applyFont="1" applyBorder="1" applyAlignment="1">
      <alignment horizontal="center" vertical="top" wrapText="1"/>
    </xf>
    <xf numFmtId="0" fontId="32" fillId="0" borderId="20" xfId="0" applyFont="1" applyBorder="1" applyAlignment="1"/>
    <xf numFmtId="0" fontId="36" fillId="0" borderId="21" xfId="0" applyFont="1" applyBorder="1" applyAlignment="1">
      <alignment horizontal="center" vertical="top" wrapText="1"/>
    </xf>
    <xf numFmtId="0" fontId="32" fillId="0" borderId="22" xfId="0" applyFont="1" applyBorder="1" applyAlignment="1"/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/>
    <xf numFmtId="0" fontId="3" fillId="0" borderId="21" xfId="0" applyFont="1" applyBorder="1" applyAlignment="1">
      <alignment horizontal="center" vertical="top" wrapText="1"/>
    </xf>
    <xf numFmtId="0" fontId="2" fillId="0" borderId="22" xfId="0" applyFont="1" applyBorder="1" applyAlignment="1"/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wrapText="1"/>
    </xf>
    <xf numFmtId="0" fontId="2" fillId="0" borderId="24" xfId="0" applyFont="1" applyBorder="1" applyAlignment="1">
      <alignment horizontal="left" vertical="top" wrapText="1"/>
    </xf>
    <xf numFmtId="0" fontId="2" fillId="0" borderId="33" xfId="0" applyFont="1" applyBorder="1" applyAlignment="1"/>
    <xf numFmtId="0" fontId="2" fillId="0" borderId="23" xfId="0" applyFont="1" applyBorder="1" applyAlignment="1"/>
    <xf numFmtId="49" fontId="32" fillId="0" borderId="0" xfId="0" applyNumberFormat="1" applyFont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24" borderId="0" xfId="0" applyFont="1" applyFill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41" fillId="24" borderId="0" xfId="0" applyFont="1" applyFill="1" applyAlignment="1">
      <alignment horizontal="center" vertical="top"/>
    </xf>
    <xf numFmtId="0" fontId="2" fillId="0" borderId="0" xfId="45" applyFont="1" applyFill="1" applyAlignment="1">
      <alignment horizontal="right" vertical="top" wrapText="1"/>
    </xf>
    <xf numFmtId="0" fontId="1" fillId="0" borderId="0" xfId="45" applyFont="1" applyFill="1" applyBorder="1" applyAlignment="1">
      <alignment horizontal="center" vertical="top" wrapText="1"/>
    </xf>
    <xf numFmtId="0" fontId="2" fillId="0" borderId="10" xfId="45" applyFont="1" applyFill="1" applyBorder="1" applyAlignment="1">
      <alignment horizontal="center" vertical="top"/>
    </xf>
    <xf numFmtId="0" fontId="3" fillId="0" borderId="10" xfId="45" applyNumberFormat="1" applyFont="1" applyFill="1" applyBorder="1" applyAlignment="1" applyProtection="1">
      <alignment horizontal="center" vertical="top" wrapText="1"/>
    </xf>
    <xf numFmtId="0" fontId="3" fillId="0" borderId="10" xfId="45" applyNumberFormat="1" applyFont="1" applyFill="1" applyBorder="1" applyAlignment="1" applyProtection="1">
      <alignment horizontal="center" vertical="top"/>
    </xf>
    <xf numFmtId="49" fontId="3" fillId="0" borderId="16" xfId="45" applyNumberFormat="1" applyFont="1" applyFill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5" fontId="30" fillId="0" borderId="0" xfId="43" applyNumberFormat="1" applyFont="1" applyAlignment="1">
      <alignment horizontal="center" vertical="center" wrapText="1"/>
    </xf>
    <xf numFmtId="0" fontId="32" fillId="0" borderId="0" xfId="0" applyFont="1" applyFill="1" applyAlignment="1">
      <alignment horizontal="right" vertical="top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 wrapText="1"/>
    </xf>
    <xf numFmtId="0" fontId="32" fillId="0" borderId="0" xfId="42" applyFont="1" applyAlignment="1">
      <alignment horizontal="center"/>
    </xf>
    <xf numFmtId="0" fontId="32" fillId="0" borderId="23" xfId="42" applyFont="1" applyBorder="1" applyAlignment="1">
      <alignment horizontal="center" vertical="top" wrapText="1"/>
    </xf>
    <xf numFmtId="0" fontId="32" fillId="0" borderId="0" xfId="42" applyFont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23" xfId="42" applyFont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27" fillId="0" borderId="0" xfId="0" applyNumberFormat="1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46" xfId="0" applyNumberFormat="1" applyFont="1" applyBorder="1" applyAlignment="1">
      <alignment horizontal="left" vertical="top" wrapText="1"/>
    </xf>
    <xf numFmtId="49" fontId="0" fillId="0" borderId="47" xfId="0" applyNumberFormat="1" applyFont="1" applyBorder="1" applyAlignment="1">
      <alignment horizontal="left" vertical="top" wrapText="1"/>
    </xf>
    <xf numFmtId="49" fontId="0" fillId="0" borderId="48" xfId="0" applyNumberFormat="1" applyFont="1" applyBorder="1" applyAlignment="1">
      <alignment horizontal="left" vertical="top" wrapText="1"/>
    </xf>
    <xf numFmtId="49" fontId="0" fillId="0" borderId="49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50" xfId="0" applyNumberFormat="1" applyFont="1" applyBorder="1" applyAlignment="1">
      <alignment horizontal="left" vertical="top" wrapText="1"/>
    </xf>
    <xf numFmtId="49" fontId="0" fillId="0" borderId="52" xfId="0" applyNumberFormat="1" applyFont="1" applyBorder="1" applyAlignment="1">
      <alignment horizontal="left" vertical="top" wrapText="1"/>
    </xf>
    <xf numFmtId="49" fontId="0" fillId="0" borderId="42" xfId="0" applyNumberFormat="1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left" vertical="top" wrapText="1"/>
    </xf>
    <xf numFmtId="49" fontId="0" fillId="0" borderId="53" xfId="0" applyNumberFormat="1" applyFont="1" applyBorder="1" applyAlignment="1">
      <alignment horizontal="left" vertical="top" wrapText="1"/>
    </xf>
    <xf numFmtId="49" fontId="0" fillId="0" borderId="43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55" xfId="0" applyNumberFormat="1" applyFont="1" applyBorder="1" applyAlignment="1">
      <alignment horizontal="left" vertical="top" wrapText="1"/>
    </xf>
    <xf numFmtId="49" fontId="0" fillId="0" borderId="54" xfId="0" applyNumberFormat="1" applyFont="1" applyBorder="1" applyAlignment="1">
      <alignment horizontal="left" vertical="top" wrapText="1"/>
    </xf>
    <xf numFmtId="49" fontId="0" fillId="0" borderId="5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0" borderId="32" xfId="0" applyNumberFormat="1" applyFont="1" applyBorder="1" applyAlignment="1">
      <alignment horizontal="left" vertical="top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3" xfId="44"/>
    <cellStyle name="Обычный 4" xfId="45"/>
    <cellStyle name="Обычный_расчет источн11 (72)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76"/>
  <sheetViews>
    <sheetView workbookViewId="0">
      <selection activeCell="B77" sqref="B77"/>
    </sheetView>
  </sheetViews>
  <sheetFormatPr defaultColWidth="10.33203125" defaultRowHeight="12" x14ac:dyDescent="0.2"/>
  <cols>
    <col min="1" max="1" width="47.1640625" style="125" customWidth="1"/>
    <col min="2" max="3" width="10.33203125" style="138"/>
    <col min="4" max="4" width="8.5" style="138" customWidth="1"/>
    <col min="5" max="5" width="12.5" style="138" customWidth="1"/>
    <col min="6" max="6" width="8" style="139" customWidth="1"/>
    <col min="7" max="7" width="7.6640625" style="139" customWidth="1"/>
    <col min="8" max="8" width="14.5" style="140" customWidth="1"/>
    <col min="9" max="9" width="12.83203125" style="140" customWidth="1"/>
    <col min="10" max="10" width="13.1640625" style="140" customWidth="1"/>
    <col min="11" max="11" width="12.6640625" style="140" customWidth="1"/>
    <col min="12" max="12" width="13" style="140" customWidth="1"/>
    <col min="13" max="14" width="12.1640625" style="125" bestFit="1" customWidth="1"/>
    <col min="15" max="256" width="10.33203125" style="125"/>
    <col min="257" max="257" width="48.1640625" style="125" customWidth="1"/>
    <col min="258" max="259" width="10.33203125" style="125"/>
    <col min="260" max="260" width="8.5" style="125" customWidth="1"/>
    <col min="261" max="263" width="10.33203125" style="125"/>
    <col min="264" max="264" width="14.5" style="125" customWidth="1"/>
    <col min="265" max="265" width="12.83203125" style="125" customWidth="1"/>
    <col min="266" max="266" width="13.1640625" style="125" customWidth="1"/>
    <col min="267" max="267" width="12.6640625" style="125" customWidth="1"/>
    <col min="268" max="268" width="13" style="125" customWidth="1"/>
    <col min="269" max="512" width="10.33203125" style="125"/>
    <col min="513" max="513" width="48.1640625" style="125" customWidth="1"/>
    <col min="514" max="515" width="10.33203125" style="125"/>
    <col min="516" max="516" width="8.5" style="125" customWidth="1"/>
    <col min="517" max="519" width="10.33203125" style="125"/>
    <col min="520" max="520" width="14.5" style="125" customWidth="1"/>
    <col min="521" max="521" width="12.83203125" style="125" customWidth="1"/>
    <col min="522" max="522" width="13.1640625" style="125" customWidth="1"/>
    <col min="523" max="523" width="12.6640625" style="125" customWidth="1"/>
    <col min="524" max="524" width="13" style="125" customWidth="1"/>
    <col min="525" max="768" width="10.33203125" style="125"/>
    <col min="769" max="769" width="48.1640625" style="125" customWidth="1"/>
    <col min="770" max="771" width="10.33203125" style="125"/>
    <col min="772" max="772" width="8.5" style="125" customWidth="1"/>
    <col min="773" max="775" width="10.33203125" style="125"/>
    <col min="776" max="776" width="14.5" style="125" customWidth="1"/>
    <col min="777" max="777" width="12.83203125" style="125" customWidth="1"/>
    <col min="778" max="778" width="13.1640625" style="125" customWidth="1"/>
    <col min="779" max="779" width="12.6640625" style="125" customWidth="1"/>
    <col min="780" max="780" width="13" style="125" customWidth="1"/>
    <col min="781" max="1024" width="10.33203125" style="125"/>
    <col min="1025" max="1025" width="48.1640625" style="125" customWidth="1"/>
    <col min="1026" max="1027" width="10.33203125" style="125"/>
    <col min="1028" max="1028" width="8.5" style="125" customWidth="1"/>
    <col min="1029" max="1031" width="10.33203125" style="125"/>
    <col min="1032" max="1032" width="14.5" style="125" customWidth="1"/>
    <col min="1033" max="1033" width="12.83203125" style="125" customWidth="1"/>
    <col min="1034" max="1034" width="13.1640625" style="125" customWidth="1"/>
    <col min="1035" max="1035" width="12.6640625" style="125" customWidth="1"/>
    <col min="1036" max="1036" width="13" style="125" customWidth="1"/>
    <col min="1037" max="1280" width="10.33203125" style="125"/>
    <col min="1281" max="1281" width="48.1640625" style="125" customWidth="1"/>
    <col min="1282" max="1283" width="10.33203125" style="125"/>
    <col min="1284" max="1284" width="8.5" style="125" customWidth="1"/>
    <col min="1285" max="1287" width="10.33203125" style="125"/>
    <col min="1288" max="1288" width="14.5" style="125" customWidth="1"/>
    <col min="1289" max="1289" width="12.83203125" style="125" customWidth="1"/>
    <col min="1290" max="1290" width="13.1640625" style="125" customWidth="1"/>
    <col min="1291" max="1291" width="12.6640625" style="125" customWidth="1"/>
    <col min="1292" max="1292" width="13" style="125" customWidth="1"/>
    <col min="1293" max="1536" width="10.33203125" style="125"/>
    <col min="1537" max="1537" width="48.1640625" style="125" customWidth="1"/>
    <col min="1538" max="1539" width="10.33203125" style="125"/>
    <col min="1540" max="1540" width="8.5" style="125" customWidth="1"/>
    <col min="1541" max="1543" width="10.33203125" style="125"/>
    <col min="1544" max="1544" width="14.5" style="125" customWidth="1"/>
    <col min="1545" max="1545" width="12.83203125" style="125" customWidth="1"/>
    <col min="1546" max="1546" width="13.1640625" style="125" customWidth="1"/>
    <col min="1547" max="1547" width="12.6640625" style="125" customWidth="1"/>
    <col min="1548" max="1548" width="13" style="125" customWidth="1"/>
    <col min="1549" max="1792" width="10.33203125" style="125"/>
    <col min="1793" max="1793" width="48.1640625" style="125" customWidth="1"/>
    <col min="1794" max="1795" width="10.33203125" style="125"/>
    <col min="1796" max="1796" width="8.5" style="125" customWidth="1"/>
    <col min="1797" max="1799" width="10.33203125" style="125"/>
    <col min="1800" max="1800" width="14.5" style="125" customWidth="1"/>
    <col min="1801" max="1801" width="12.83203125" style="125" customWidth="1"/>
    <col min="1802" max="1802" width="13.1640625" style="125" customWidth="1"/>
    <col min="1803" max="1803" width="12.6640625" style="125" customWidth="1"/>
    <col min="1804" max="1804" width="13" style="125" customWidth="1"/>
    <col min="1805" max="2048" width="10.33203125" style="125"/>
    <col min="2049" max="2049" width="48.1640625" style="125" customWidth="1"/>
    <col min="2050" max="2051" width="10.33203125" style="125"/>
    <col min="2052" max="2052" width="8.5" style="125" customWidth="1"/>
    <col min="2053" max="2055" width="10.33203125" style="125"/>
    <col min="2056" max="2056" width="14.5" style="125" customWidth="1"/>
    <col min="2057" max="2057" width="12.83203125" style="125" customWidth="1"/>
    <col min="2058" max="2058" width="13.1640625" style="125" customWidth="1"/>
    <col min="2059" max="2059" width="12.6640625" style="125" customWidth="1"/>
    <col min="2060" max="2060" width="13" style="125" customWidth="1"/>
    <col min="2061" max="2304" width="10.33203125" style="125"/>
    <col min="2305" max="2305" width="48.1640625" style="125" customWidth="1"/>
    <col min="2306" max="2307" width="10.33203125" style="125"/>
    <col min="2308" max="2308" width="8.5" style="125" customWidth="1"/>
    <col min="2309" max="2311" width="10.33203125" style="125"/>
    <col min="2312" max="2312" width="14.5" style="125" customWidth="1"/>
    <col min="2313" max="2313" width="12.83203125" style="125" customWidth="1"/>
    <col min="2314" max="2314" width="13.1640625" style="125" customWidth="1"/>
    <col min="2315" max="2315" width="12.6640625" style="125" customWidth="1"/>
    <col min="2316" max="2316" width="13" style="125" customWidth="1"/>
    <col min="2317" max="2560" width="10.33203125" style="125"/>
    <col min="2561" max="2561" width="48.1640625" style="125" customWidth="1"/>
    <col min="2562" max="2563" width="10.33203125" style="125"/>
    <col min="2564" max="2564" width="8.5" style="125" customWidth="1"/>
    <col min="2565" max="2567" width="10.33203125" style="125"/>
    <col min="2568" max="2568" width="14.5" style="125" customWidth="1"/>
    <col min="2569" max="2569" width="12.83203125" style="125" customWidth="1"/>
    <col min="2570" max="2570" width="13.1640625" style="125" customWidth="1"/>
    <col min="2571" max="2571" width="12.6640625" style="125" customWidth="1"/>
    <col min="2572" max="2572" width="13" style="125" customWidth="1"/>
    <col min="2573" max="2816" width="10.33203125" style="125"/>
    <col min="2817" max="2817" width="48.1640625" style="125" customWidth="1"/>
    <col min="2818" max="2819" width="10.33203125" style="125"/>
    <col min="2820" max="2820" width="8.5" style="125" customWidth="1"/>
    <col min="2821" max="2823" width="10.33203125" style="125"/>
    <col min="2824" max="2824" width="14.5" style="125" customWidth="1"/>
    <col min="2825" max="2825" width="12.83203125" style="125" customWidth="1"/>
    <col min="2826" max="2826" width="13.1640625" style="125" customWidth="1"/>
    <col min="2827" max="2827" width="12.6640625" style="125" customWidth="1"/>
    <col min="2828" max="2828" width="13" style="125" customWidth="1"/>
    <col min="2829" max="3072" width="10.33203125" style="125"/>
    <col min="3073" max="3073" width="48.1640625" style="125" customWidth="1"/>
    <col min="3074" max="3075" width="10.33203125" style="125"/>
    <col min="3076" max="3076" width="8.5" style="125" customWidth="1"/>
    <col min="3077" max="3079" width="10.33203125" style="125"/>
    <col min="3080" max="3080" width="14.5" style="125" customWidth="1"/>
    <col min="3081" max="3081" width="12.83203125" style="125" customWidth="1"/>
    <col min="3082" max="3082" width="13.1640625" style="125" customWidth="1"/>
    <col min="3083" max="3083" width="12.6640625" style="125" customWidth="1"/>
    <col min="3084" max="3084" width="13" style="125" customWidth="1"/>
    <col min="3085" max="3328" width="10.33203125" style="125"/>
    <col min="3329" max="3329" width="48.1640625" style="125" customWidth="1"/>
    <col min="3330" max="3331" width="10.33203125" style="125"/>
    <col min="3332" max="3332" width="8.5" style="125" customWidth="1"/>
    <col min="3333" max="3335" width="10.33203125" style="125"/>
    <col min="3336" max="3336" width="14.5" style="125" customWidth="1"/>
    <col min="3337" max="3337" width="12.83203125" style="125" customWidth="1"/>
    <col min="3338" max="3338" width="13.1640625" style="125" customWidth="1"/>
    <col min="3339" max="3339" width="12.6640625" style="125" customWidth="1"/>
    <col min="3340" max="3340" width="13" style="125" customWidth="1"/>
    <col min="3341" max="3584" width="10.33203125" style="125"/>
    <col min="3585" max="3585" width="48.1640625" style="125" customWidth="1"/>
    <col min="3586" max="3587" width="10.33203125" style="125"/>
    <col min="3588" max="3588" width="8.5" style="125" customWidth="1"/>
    <col min="3589" max="3591" width="10.33203125" style="125"/>
    <col min="3592" max="3592" width="14.5" style="125" customWidth="1"/>
    <col min="3593" max="3593" width="12.83203125" style="125" customWidth="1"/>
    <col min="3594" max="3594" width="13.1640625" style="125" customWidth="1"/>
    <col min="3595" max="3595" width="12.6640625" style="125" customWidth="1"/>
    <col min="3596" max="3596" width="13" style="125" customWidth="1"/>
    <col min="3597" max="3840" width="10.33203125" style="125"/>
    <col min="3841" max="3841" width="48.1640625" style="125" customWidth="1"/>
    <col min="3842" max="3843" width="10.33203125" style="125"/>
    <col min="3844" max="3844" width="8.5" style="125" customWidth="1"/>
    <col min="3845" max="3847" width="10.33203125" style="125"/>
    <col min="3848" max="3848" width="14.5" style="125" customWidth="1"/>
    <col min="3849" max="3849" width="12.83203125" style="125" customWidth="1"/>
    <col min="3850" max="3850" width="13.1640625" style="125" customWidth="1"/>
    <col min="3851" max="3851" width="12.6640625" style="125" customWidth="1"/>
    <col min="3852" max="3852" width="13" style="125" customWidth="1"/>
    <col min="3853" max="4096" width="10.33203125" style="125"/>
    <col min="4097" max="4097" width="48.1640625" style="125" customWidth="1"/>
    <col min="4098" max="4099" width="10.33203125" style="125"/>
    <col min="4100" max="4100" width="8.5" style="125" customWidth="1"/>
    <col min="4101" max="4103" width="10.33203125" style="125"/>
    <col min="4104" max="4104" width="14.5" style="125" customWidth="1"/>
    <col min="4105" max="4105" width="12.83203125" style="125" customWidth="1"/>
    <col min="4106" max="4106" width="13.1640625" style="125" customWidth="1"/>
    <col min="4107" max="4107" width="12.6640625" style="125" customWidth="1"/>
    <col min="4108" max="4108" width="13" style="125" customWidth="1"/>
    <col min="4109" max="4352" width="10.33203125" style="125"/>
    <col min="4353" max="4353" width="48.1640625" style="125" customWidth="1"/>
    <col min="4354" max="4355" width="10.33203125" style="125"/>
    <col min="4356" max="4356" width="8.5" style="125" customWidth="1"/>
    <col min="4357" max="4359" width="10.33203125" style="125"/>
    <col min="4360" max="4360" width="14.5" style="125" customWidth="1"/>
    <col min="4361" max="4361" width="12.83203125" style="125" customWidth="1"/>
    <col min="4362" max="4362" width="13.1640625" style="125" customWidth="1"/>
    <col min="4363" max="4363" width="12.6640625" style="125" customWidth="1"/>
    <col min="4364" max="4364" width="13" style="125" customWidth="1"/>
    <col min="4365" max="4608" width="10.33203125" style="125"/>
    <col min="4609" max="4609" width="48.1640625" style="125" customWidth="1"/>
    <col min="4610" max="4611" width="10.33203125" style="125"/>
    <col min="4612" max="4612" width="8.5" style="125" customWidth="1"/>
    <col min="4613" max="4615" width="10.33203125" style="125"/>
    <col min="4616" max="4616" width="14.5" style="125" customWidth="1"/>
    <col min="4617" max="4617" width="12.83203125" style="125" customWidth="1"/>
    <col min="4618" max="4618" width="13.1640625" style="125" customWidth="1"/>
    <col min="4619" max="4619" width="12.6640625" style="125" customWidth="1"/>
    <col min="4620" max="4620" width="13" style="125" customWidth="1"/>
    <col min="4621" max="4864" width="10.33203125" style="125"/>
    <col min="4865" max="4865" width="48.1640625" style="125" customWidth="1"/>
    <col min="4866" max="4867" width="10.33203125" style="125"/>
    <col min="4868" max="4868" width="8.5" style="125" customWidth="1"/>
    <col min="4869" max="4871" width="10.33203125" style="125"/>
    <col min="4872" max="4872" width="14.5" style="125" customWidth="1"/>
    <col min="4873" max="4873" width="12.83203125" style="125" customWidth="1"/>
    <col min="4874" max="4874" width="13.1640625" style="125" customWidth="1"/>
    <col min="4875" max="4875" width="12.6640625" style="125" customWidth="1"/>
    <col min="4876" max="4876" width="13" style="125" customWidth="1"/>
    <col min="4877" max="5120" width="10.33203125" style="125"/>
    <col min="5121" max="5121" width="48.1640625" style="125" customWidth="1"/>
    <col min="5122" max="5123" width="10.33203125" style="125"/>
    <col min="5124" max="5124" width="8.5" style="125" customWidth="1"/>
    <col min="5125" max="5127" width="10.33203125" style="125"/>
    <col min="5128" max="5128" width="14.5" style="125" customWidth="1"/>
    <col min="5129" max="5129" width="12.83203125" style="125" customWidth="1"/>
    <col min="5130" max="5130" width="13.1640625" style="125" customWidth="1"/>
    <col min="5131" max="5131" width="12.6640625" style="125" customWidth="1"/>
    <col min="5132" max="5132" width="13" style="125" customWidth="1"/>
    <col min="5133" max="5376" width="10.33203125" style="125"/>
    <col min="5377" max="5377" width="48.1640625" style="125" customWidth="1"/>
    <col min="5378" max="5379" width="10.33203125" style="125"/>
    <col min="5380" max="5380" width="8.5" style="125" customWidth="1"/>
    <col min="5381" max="5383" width="10.33203125" style="125"/>
    <col min="5384" max="5384" width="14.5" style="125" customWidth="1"/>
    <col min="5385" max="5385" width="12.83203125" style="125" customWidth="1"/>
    <col min="5386" max="5386" width="13.1640625" style="125" customWidth="1"/>
    <col min="5387" max="5387" width="12.6640625" style="125" customWidth="1"/>
    <col min="5388" max="5388" width="13" style="125" customWidth="1"/>
    <col min="5389" max="5632" width="10.33203125" style="125"/>
    <col min="5633" max="5633" width="48.1640625" style="125" customWidth="1"/>
    <col min="5634" max="5635" width="10.33203125" style="125"/>
    <col min="5636" max="5636" width="8.5" style="125" customWidth="1"/>
    <col min="5637" max="5639" width="10.33203125" style="125"/>
    <col min="5640" max="5640" width="14.5" style="125" customWidth="1"/>
    <col min="5641" max="5641" width="12.83203125" style="125" customWidth="1"/>
    <col min="5642" max="5642" width="13.1640625" style="125" customWidth="1"/>
    <col min="5643" max="5643" width="12.6640625" style="125" customWidth="1"/>
    <col min="5644" max="5644" width="13" style="125" customWidth="1"/>
    <col min="5645" max="5888" width="10.33203125" style="125"/>
    <col min="5889" max="5889" width="48.1640625" style="125" customWidth="1"/>
    <col min="5890" max="5891" width="10.33203125" style="125"/>
    <col min="5892" max="5892" width="8.5" style="125" customWidth="1"/>
    <col min="5893" max="5895" width="10.33203125" style="125"/>
    <col min="5896" max="5896" width="14.5" style="125" customWidth="1"/>
    <col min="5897" max="5897" width="12.83203125" style="125" customWidth="1"/>
    <col min="5898" max="5898" width="13.1640625" style="125" customWidth="1"/>
    <col min="5899" max="5899" width="12.6640625" style="125" customWidth="1"/>
    <col min="5900" max="5900" width="13" style="125" customWidth="1"/>
    <col min="5901" max="6144" width="10.33203125" style="125"/>
    <col min="6145" max="6145" width="48.1640625" style="125" customWidth="1"/>
    <col min="6146" max="6147" width="10.33203125" style="125"/>
    <col min="6148" max="6148" width="8.5" style="125" customWidth="1"/>
    <col min="6149" max="6151" width="10.33203125" style="125"/>
    <col min="6152" max="6152" width="14.5" style="125" customWidth="1"/>
    <col min="6153" max="6153" width="12.83203125" style="125" customWidth="1"/>
    <col min="6154" max="6154" width="13.1640625" style="125" customWidth="1"/>
    <col min="6155" max="6155" width="12.6640625" style="125" customWidth="1"/>
    <col min="6156" max="6156" width="13" style="125" customWidth="1"/>
    <col min="6157" max="6400" width="10.33203125" style="125"/>
    <col min="6401" max="6401" width="48.1640625" style="125" customWidth="1"/>
    <col min="6402" max="6403" width="10.33203125" style="125"/>
    <col min="6404" max="6404" width="8.5" style="125" customWidth="1"/>
    <col min="6405" max="6407" width="10.33203125" style="125"/>
    <col min="6408" max="6408" width="14.5" style="125" customWidth="1"/>
    <col min="6409" max="6409" width="12.83203125" style="125" customWidth="1"/>
    <col min="6410" max="6410" width="13.1640625" style="125" customWidth="1"/>
    <col min="6411" max="6411" width="12.6640625" style="125" customWidth="1"/>
    <col min="6412" max="6412" width="13" style="125" customWidth="1"/>
    <col min="6413" max="6656" width="10.33203125" style="125"/>
    <col min="6657" max="6657" width="48.1640625" style="125" customWidth="1"/>
    <col min="6658" max="6659" width="10.33203125" style="125"/>
    <col min="6660" max="6660" width="8.5" style="125" customWidth="1"/>
    <col min="6661" max="6663" width="10.33203125" style="125"/>
    <col min="6664" max="6664" width="14.5" style="125" customWidth="1"/>
    <col min="6665" max="6665" width="12.83203125" style="125" customWidth="1"/>
    <col min="6666" max="6666" width="13.1640625" style="125" customWidth="1"/>
    <col min="6667" max="6667" width="12.6640625" style="125" customWidth="1"/>
    <col min="6668" max="6668" width="13" style="125" customWidth="1"/>
    <col min="6669" max="6912" width="10.33203125" style="125"/>
    <col min="6913" max="6913" width="48.1640625" style="125" customWidth="1"/>
    <col min="6914" max="6915" width="10.33203125" style="125"/>
    <col min="6916" max="6916" width="8.5" style="125" customWidth="1"/>
    <col min="6917" max="6919" width="10.33203125" style="125"/>
    <col min="6920" max="6920" width="14.5" style="125" customWidth="1"/>
    <col min="6921" max="6921" width="12.83203125" style="125" customWidth="1"/>
    <col min="6922" max="6922" width="13.1640625" style="125" customWidth="1"/>
    <col min="6923" max="6923" width="12.6640625" style="125" customWidth="1"/>
    <col min="6924" max="6924" width="13" style="125" customWidth="1"/>
    <col min="6925" max="7168" width="10.33203125" style="125"/>
    <col min="7169" max="7169" width="48.1640625" style="125" customWidth="1"/>
    <col min="7170" max="7171" width="10.33203125" style="125"/>
    <col min="7172" max="7172" width="8.5" style="125" customWidth="1"/>
    <col min="7173" max="7175" width="10.33203125" style="125"/>
    <col min="7176" max="7176" width="14.5" style="125" customWidth="1"/>
    <col min="7177" max="7177" width="12.83203125" style="125" customWidth="1"/>
    <col min="7178" max="7178" width="13.1640625" style="125" customWidth="1"/>
    <col min="7179" max="7179" width="12.6640625" style="125" customWidth="1"/>
    <col min="7180" max="7180" width="13" style="125" customWidth="1"/>
    <col min="7181" max="7424" width="10.33203125" style="125"/>
    <col min="7425" max="7425" width="48.1640625" style="125" customWidth="1"/>
    <col min="7426" max="7427" width="10.33203125" style="125"/>
    <col min="7428" max="7428" width="8.5" style="125" customWidth="1"/>
    <col min="7429" max="7431" width="10.33203125" style="125"/>
    <col min="7432" max="7432" width="14.5" style="125" customWidth="1"/>
    <col min="7433" max="7433" width="12.83203125" style="125" customWidth="1"/>
    <col min="7434" max="7434" width="13.1640625" style="125" customWidth="1"/>
    <col min="7435" max="7435" width="12.6640625" style="125" customWidth="1"/>
    <col min="7436" max="7436" width="13" style="125" customWidth="1"/>
    <col min="7437" max="7680" width="10.33203125" style="125"/>
    <col min="7681" max="7681" width="48.1640625" style="125" customWidth="1"/>
    <col min="7682" max="7683" width="10.33203125" style="125"/>
    <col min="7684" max="7684" width="8.5" style="125" customWidth="1"/>
    <col min="7685" max="7687" width="10.33203125" style="125"/>
    <col min="7688" max="7688" width="14.5" style="125" customWidth="1"/>
    <col min="7689" max="7689" width="12.83203125" style="125" customWidth="1"/>
    <col min="7690" max="7690" width="13.1640625" style="125" customWidth="1"/>
    <col min="7691" max="7691" width="12.6640625" style="125" customWidth="1"/>
    <col min="7692" max="7692" width="13" style="125" customWidth="1"/>
    <col min="7693" max="7936" width="10.33203125" style="125"/>
    <col min="7937" max="7937" width="48.1640625" style="125" customWidth="1"/>
    <col min="7938" max="7939" width="10.33203125" style="125"/>
    <col min="7940" max="7940" width="8.5" style="125" customWidth="1"/>
    <col min="7941" max="7943" width="10.33203125" style="125"/>
    <col min="7944" max="7944" width="14.5" style="125" customWidth="1"/>
    <col min="7945" max="7945" width="12.83203125" style="125" customWidth="1"/>
    <col min="7946" max="7946" width="13.1640625" style="125" customWidth="1"/>
    <col min="7947" max="7947" width="12.6640625" style="125" customWidth="1"/>
    <col min="7948" max="7948" width="13" style="125" customWidth="1"/>
    <col min="7949" max="8192" width="10.33203125" style="125"/>
    <col min="8193" max="8193" width="48.1640625" style="125" customWidth="1"/>
    <col min="8194" max="8195" width="10.33203125" style="125"/>
    <col min="8196" max="8196" width="8.5" style="125" customWidth="1"/>
    <col min="8197" max="8199" width="10.33203125" style="125"/>
    <col min="8200" max="8200" width="14.5" style="125" customWidth="1"/>
    <col min="8201" max="8201" width="12.83203125" style="125" customWidth="1"/>
    <col min="8202" max="8202" width="13.1640625" style="125" customWidth="1"/>
    <col min="8203" max="8203" width="12.6640625" style="125" customWidth="1"/>
    <col min="8204" max="8204" width="13" style="125" customWidth="1"/>
    <col min="8205" max="8448" width="10.33203125" style="125"/>
    <col min="8449" max="8449" width="48.1640625" style="125" customWidth="1"/>
    <col min="8450" max="8451" width="10.33203125" style="125"/>
    <col min="8452" max="8452" width="8.5" style="125" customWidth="1"/>
    <col min="8453" max="8455" width="10.33203125" style="125"/>
    <col min="8456" max="8456" width="14.5" style="125" customWidth="1"/>
    <col min="8457" max="8457" width="12.83203125" style="125" customWidth="1"/>
    <col min="8458" max="8458" width="13.1640625" style="125" customWidth="1"/>
    <col min="8459" max="8459" width="12.6640625" style="125" customWidth="1"/>
    <col min="8460" max="8460" width="13" style="125" customWidth="1"/>
    <col min="8461" max="8704" width="10.33203125" style="125"/>
    <col min="8705" max="8705" width="48.1640625" style="125" customWidth="1"/>
    <col min="8706" max="8707" width="10.33203125" style="125"/>
    <col min="8708" max="8708" width="8.5" style="125" customWidth="1"/>
    <col min="8709" max="8711" width="10.33203125" style="125"/>
    <col min="8712" max="8712" width="14.5" style="125" customWidth="1"/>
    <col min="8713" max="8713" width="12.83203125" style="125" customWidth="1"/>
    <col min="8714" max="8714" width="13.1640625" style="125" customWidth="1"/>
    <col min="8715" max="8715" width="12.6640625" style="125" customWidth="1"/>
    <col min="8716" max="8716" width="13" style="125" customWidth="1"/>
    <col min="8717" max="8960" width="10.33203125" style="125"/>
    <col min="8961" max="8961" width="48.1640625" style="125" customWidth="1"/>
    <col min="8962" max="8963" width="10.33203125" style="125"/>
    <col min="8964" max="8964" width="8.5" style="125" customWidth="1"/>
    <col min="8965" max="8967" width="10.33203125" style="125"/>
    <col min="8968" max="8968" width="14.5" style="125" customWidth="1"/>
    <col min="8969" max="8969" width="12.83203125" style="125" customWidth="1"/>
    <col min="8970" max="8970" width="13.1640625" style="125" customWidth="1"/>
    <col min="8971" max="8971" width="12.6640625" style="125" customWidth="1"/>
    <col min="8972" max="8972" width="13" style="125" customWidth="1"/>
    <col min="8973" max="9216" width="10.33203125" style="125"/>
    <col min="9217" max="9217" width="48.1640625" style="125" customWidth="1"/>
    <col min="9218" max="9219" width="10.33203125" style="125"/>
    <col min="9220" max="9220" width="8.5" style="125" customWidth="1"/>
    <col min="9221" max="9223" width="10.33203125" style="125"/>
    <col min="9224" max="9224" width="14.5" style="125" customWidth="1"/>
    <col min="9225" max="9225" width="12.83203125" style="125" customWidth="1"/>
    <col min="9226" max="9226" width="13.1640625" style="125" customWidth="1"/>
    <col min="9227" max="9227" width="12.6640625" style="125" customWidth="1"/>
    <col min="9228" max="9228" width="13" style="125" customWidth="1"/>
    <col min="9229" max="9472" width="10.33203125" style="125"/>
    <col min="9473" max="9473" width="48.1640625" style="125" customWidth="1"/>
    <col min="9474" max="9475" width="10.33203125" style="125"/>
    <col min="9476" max="9476" width="8.5" style="125" customWidth="1"/>
    <col min="9477" max="9479" width="10.33203125" style="125"/>
    <col min="9480" max="9480" width="14.5" style="125" customWidth="1"/>
    <col min="9481" max="9481" width="12.83203125" style="125" customWidth="1"/>
    <col min="9482" max="9482" width="13.1640625" style="125" customWidth="1"/>
    <col min="9483" max="9483" width="12.6640625" style="125" customWidth="1"/>
    <col min="9484" max="9484" width="13" style="125" customWidth="1"/>
    <col min="9485" max="9728" width="10.33203125" style="125"/>
    <col min="9729" max="9729" width="48.1640625" style="125" customWidth="1"/>
    <col min="9730" max="9731" width="10.33203125" style="125"/>
    <col min="9732" max="9732" width="8.5" style="125" customWidth="1"/>
    <col min="9733" max="9735" width="10.33203125" style="125"/>
    <col min="9736" max="9736" width="14.5" style="125" customWidth="1"/>
    <col min="9737" max="9737" width="12.83203125" style="125" customWidth="1"/>
    <col min="9738" max="9738" width="13.1640625" style="125" customWidth="1"/>
    <col min="9739" max="9739" width="12.6640625" style="125" customWidth="1"/>
    <col min="9740" max="9740" width="13" style="125" customWidth="1"/>
    <col min="9741" max="9984" width="10.33203125" style="125"/>
    <col min="9985" max="9985" width="48.1640625" style="125" customWidth="1"/>
    <col min="9986" max="9987" width="10.33203125" style="125"/>
    <col min="9988" max="9988" width="8.5" style="125" customWidth="1"/>
    <col min="9989" max="9991" width="10.33203125" style="125"/>
    <col min="9992" max="9992" width="14.5" style="125" customWidth="1"/>
    <col min="9993" max="9993" width="12.83203125" style="125" customWidth="1"/>
    <col min="9994" max="9994" width="13.1640625" style="125" customWidth="1"/>
    <col min="9995" max="9995" width="12.6640625" style="125" customWidth="1"/>
    <col min="9996" max="9996" width="13" style="125" customWidth="1"/>
    <col min="9997" max="10240" width="10.33203125" style="125"/>
    <col min="10241" max="10241" width="48.1640625" style="125" customWidth="1"/>
    <col min="10242" max="10243" width="10.33203125" style="125"/>
    <col min="10244" max="10244" width="8.5" style="125" customWidth="1"/>
    <col min="10245" max="10247" width="10.33203125" style="125"/>
    <col min="10248" max="10248" width="14.5" style="125" customWidth="1"/>
    <col min="10249" max="10249" width="12.83203125" style="125" customWidth="1"/>
    <col min="10250" max="10250" width="13.1640625" style="125" customWidth="1"/>
    <col min="10251" max="10251" width="12.6640625" style="125" customWidth="1"/>
    <col min="10252" max="10252" width="13" style="125" customWidth="1"/>
    <col min="10253" max="10496" width="10.33203125" style="125"/>
    <col min="10497" max="10497" width="48.1640625" style="125" customWidth="1"/>
    <col min="10498" max="10499" width="10.33203125" style="125"/>
    <col min="10500" max="10500" width="8.5" style="125" customWidth="1"/>
    <col min="10501" max="10503" width="10.33203125" style="125"/>
    <col min="10504" max="10504" width="14.5" style="125" customWidth="1"/>
    <col min="10505" max="10505" width="12.83203125" style="125" customWidth="1"/>
    <col min="10506" max="10506" width="13.1640625" style="125" customWidth="1"/>
    <col min="10507" max="10507" width="12.6640625" style="125" customWidth="1"/>
    <col min="10508" max="10508" width="13" style="125" customWidth="1"/>
    <col min="10509" max="10752" width="10.33203125" style="125"/>
    <col min="10753" max="10753" width="48.1640625" style="125" customWidth="1"/>
    <col min="10754" max="10755" width="10.33203125" style="125"/>
    <col min="10756" max="10756" width="8.5" style="125" customWidth="1"/>
    <col min="10757" max="10759" width="10.33203125" style="125"/>
    <col min="10760" max="10760" width="14.5" style="125" customWidth="1"/>
    <col min="10761" max="10761" width="12.83203125" style="125" customWidth="1"/>
    <col min="10762" max="10762" width="13.1640625" style="125" customWidth="1"/>
    <col min="10763" max="10763" width="12.6640625" style="125" customWidth="1"/>
    <col min="10764" max="10764" width="13" style="125" customWidth="1"/>
    <col min="10765" max="11008" width="10.33203125" style="125"/>
    <col min="11009" max="11009" width="48.1640625" style="125" customWidth="1"/>
    <col min="11010" max="11011" width="10.33203125" style="125"/>
    <col min="11012" max="11012" width="8.5" style="125" customWidth="1"/>
    <col min="11013" max="11015" width="10.33203125" style="125"/>
    <col min="11016" max="11016" width="14.5" style="125" customWidth="1"/>
    <col min="11017" max="11017" width="12.83203125" style="125" customWidth="1"/>
    <col min="11018" max="11018" width="13.1640625" style="125" customWidth="1"/>
    <col min="11019" max="11019" width="12.6640625" style="125" customWidth="1"/>
    <col min="11020" max="11020" width="13" style="125" customWidth="1"/>
    <col min="11021" max="11264" width="10.33203125" style="125"/>
    <col min="11265" max="11265" width="48.1640625" style="125" customWidth="1"/>
    <col min="11266" max="11267" width="10.33203125" style="125"/>
    <col min="11268" max="11268" width="8.5" style="125" customWidth="1"/>
    <col min="11269" max="11271" width="10.33203125" style="125"/>
    <col min="11272" max="11272" width="14.5" style="125" customWidth="1"/>
    <col min="11273" max="11273" width="12.83203125" style="125" customWidth="1"/>
    <col min="11274" max="11274" width="13.1640625" style="125" customWidth="1"/>
    <col min="11275" max="11275" width="12.6640625" style="125" customWidth="1"/>
    <col min="11276" max="11276" width="13" style="125" customWidth="1"/>
    <col min="11277" max="11520" width="10.33203125" style="125"/>
    <col min="11521" max="11521" width="48.1640625" style="125" customWidth="1"/>
    <col min="11522" max="11523" width="10.33203125" style="125"/>
    <col min="11524" max="11524" width="8.5" style="125" customWidth="1"/>
    <col min="11525" max="11527" width="10.33203125" style="125"/>
    <col min="11528" max="11528" width="14.5" style="125" customWidth="1"/>
    <col min="11529" max="11529" width="12.83203125" style="125" customWidth="1"/>
    <col min="11530" max="11530" width="13.1640625" style="125" customWidth="1"/>
    <col min="11531" max="11531" width="12.6640625" style="125" customWidth="1"/>
    <col min="11532" max="11532" width="13" style="125" customWidth="1"/>
    <col min="11533" max="11776" width="10.33203125" style="125"/>
    <col min="11777" max="11777" width="48.1640625" style="125" customWidth="1"/>
    <col min="11778" max="11779" width="10.33203125" style="125"/>
    <col min="11780" max="11780" width="8.5" style="125" customWidth="1"/>
    <col min="11781" max="11783" width="10.33203125" style="125"/>
    <col min="11784" max="11784" width="14.5" style="125" customWidth="1"/>
    <col min="11785" max="11785" width="12.83203125" style="125" customWidth="1"/>
    <col min="11786" max="11786" width="13.1640625" style="125" customWidth="1"/>
    <col min="11787" max="11787" width="12.6640625" style="125" customWidth="1"/>
    <col min="11788" max="11788" width="13" style="125" customWidth="1"/>
    <col min="11789" max="12032" width="10.33203125" style="125"/>
    <col min="12033" max="12033" width="48.1640625" style="125" customWidth="1"/>
    <col min="12034" max="12035" width="10.33203125" style="125"/>
    <col min="12036" max="12036" width="8.5" style="125" customWidth="1"/>
    <col min="12037" max="12039" width="10.33203125" style="125"/>
    <col min="12040" max="12040" width="14.5" style="125" customWidth="1"/>
    <col min="12041" max="12041" width="12.83203125" style="125" customWidth="1"/>
    <col min="12042" max="12042" width="13.1640625" style="125" customWidth="1"/>
    <col min="12043" max="12043" width="12.6640625" style="125" customWidth="1"/>
    <col min="12044" max="12044" width="13" style="125" customWidth="1"/>
    <col min="12045" max="12288" width="10.33203125" style="125"/>
    <col min="12289" max="12289" width="48.1640625" style="125" customWidth="1"/>
    <col min="12290" max="12291" width="10.33203125" style="125"/>
    <col min="12292" max="12292" width="8.5" style="125" customWidth="1"/>
    <col min="12293" max="12295" width="10.33203125" style="125"/>
    <col min="12296" max="12296" width="14.5" style="125" customWidth="1"/>
    <col min="12297" max="12297" width="12.83203125" style="125" customWidth="1"/>
    <col min="12298" max="12298" width="13.1640625" style="125" customWidth="1"/>
    <col min="12299" max="12299" width="12.6640625" style="125" customWidth="1"/>
    <col min="12300" max="12300" width="13" style="125" customWidth="1"/>
    <col min="12301" max="12544" width="10.33203125" style="125"/>
    <col min="12545" max="12545" width="48.1640625" style="125" customWidth="1"/>
    <col min="12546" max="12547" width="10.33203125" style="125"/>
    <col min="12548" max="12548" width="8.5" style="125" customWidth="1"/>
    <col min="12549" max="12551" width="10.33203125" style="125"/>
    <col min="12552" max="12552" width="14.5" style="125" customWidth="1"/>
    <col min="12553" max="12553" width="12.83203125" style="125" customWidth="1"/>
    <col min="12554" max="12554" width="13.1640625" style="125" customWidth="1"/>
    <col min="12555" max="12555" width="12.6640625" style="125" customWidth="1"/>
    <col min="12556" max="12556" width="13" style="125" customWidth="1"/>
    <col min="12557" max="12800" width="10.33203125" style="125"/>
    <col min="12801" max="12801" width="48.1640625" style="125" customWidth="1"/>
    <col min="12802" max="12803" width="10.33203125" style="125"/>
    <col min="12804" max="12804" width="8.5" style="125" customWidth="1"/>
    <col min="12805" max="12807" width="10.33203125" style="125"/>
    <col min="12808" max="12808" width="14.5" style="125" customWidth="1"/>
    <col min="12809" max="12809" width="12.83203125" style="125" customWidth="1"/>
    <col min="12810" max="12810" width="13.1640625" style="125" customWidth="1"/>
    <col min="12811" max="12811" width="12.6640625" style="125" customWidth="1"/>
    <col min="12812" max="12812" width="13" style="125" customWidth="1"/>
    <col min="12813" max="13056" width="10.33203125" style="125"/>
    <col min="13057" max="13057" width="48.1640625" style="125" customWidth="1"/>
    <col min="13058" max="13059" width="10.33203125" style="125"/>
    <col min="13060" max="13060" width="8.5" style="125" customWidth="1"/>
    <col min="13061" max="13063" width="10.33203125" style="125"/>
    <col min="13064" max="13064" width="14.5" style="125" customWidth="1"/>
    <col min="13065" max="13065" width="12.83203125" style="125" customWidth="1"/>
    <col min="13066" max="13066" width="13.1640625" style="125" customWidth="1"/>
    <col min="13067" max="13067" width="12.6640625" style="125" customWidth="1"/>
    <col min="13068" max="13068" width="13" style="125" customWidth="1"/>
    <col min="13069" max="13312" width="10.33203125" style="125"/>
    <col min="13313" max="13313" width="48.1640625" style="125" customWidth="1"/>
    <col min="13314" max="13315" width="10.33203125" style="125"/>
    <col min="13316" max="13316" width="8.5" style="125" customWidth="1"/>
    <col min="13317" max="13319" width="10.33203125" style="125"/>
    <col min="13320" max="13320" width="14.5" style="125" customWidth="1"/>
    <col min="13321" max="13321" width="12.83203125" style="125" customWidth="1"/>
    <col min="13322" max="13322" width="13.1640625" style="125" customWidth="1"/>
    <col min="13323" max="13323" width="12.6640625" style="125" customWidth="1"/>
    <col min="13324" max="13324" width="13" style="125" customWidth="1"/>
    <col min="13325" max="13568" width="10.33203125" style="125"/>
    <col min="13569" max="13569" width="48.1640625" style="125" customWidth="1"/>
    <col min="13570" max="13571" width="10.33203125" style="125"/>
    <col min="13572" max="13572" width="8.5" style="125" customWidth="1"/>
    <col min="13573" max="13575" width="10.33203125" style="125"/>
    <col min="13576" max="13576" width="14.5" style="125" customWidth="1"/>
    <col min="13577" max="13577" width="12.83203125" style="125" customWidth="1"/>
    <col min="13578" max="13578" width="13.1640625" style="125" customWidth="1"/>
    <col min="13579" max="13579" width="12.6640625" style="125" customWidth="1"/>
    <col min="13580" max="13580" width="13" style="125" customWidth="1"/>
    <col min="13581" max="13824" width="10.33203125" style="125"/>
    <col min="13825" max="13825" width="48.1640625" style="125" customWidth="1"/>
    <col min="13826" max="13827" width="10.33203125" style="125"/>
    <col min="13828" max="13828" width="8.5" style="125" customWidth="1"/>
    <col min="13829" max="13831" width="10.33203125" style="125"/>
    <col min="13832" max="13832" width="14.5" style="125" customWidth="1"/>
    <col min="13833" max="13833" width="12.83203125" style="125" customWidth="1"/>
    <col min="13834" max="13834" width="13.1640625" style="125" customWidth="1"/>
    <col min="13835" max="13835" width="12.6640625" style="125" customWidth="1"/>
    <col min="13836" max="13836" width="13" style="125" customWidth="1"/>
    <col min="13837" max="14080" width="10.33203125" style="125"/>
    <col min="14081" max="14081" width="48.1640625" style="125" customWidth="1"/>
    <col min="14082" max="14083" width="10.33203125" style="125"/>
    <col min="14084" max="14084" width="8.5" style="125" customWidth="1"/>
    <col min="14085" max="14087" width="10.33203125" style="125"/>
    <col min="14088" max="14088" width="14.5" style="125" customWidth="1"/>
    <col min="14089" max="14089" width="12.83203125" style="125" customWidth="1"/>
    <col min="14090" max="14090" width="13.1640625" style="125" customWidth="1"/>
    <col min="14091" max="14091" width="12.6640625" style="125" customWidth="1"/>
    <col min="14092" max="14092" width="13" style="125" customWidth="1"/>
    <col min="14093" max="14336" width="10.33203125" style="125"/>
    <col min="14337" max="14337" width="48.1640625" style="125" customWidth="1"/>
    <col min="14338" max="14339" width="10.33203125" style="125"/>
    <col min="14340" max="14340" width="8.5" style="125" customWidth="1"/>
    <col min="14341" max="14343" width="10.33203125" style="125"/>
    <col min="14344" max="14344" width="14.5" style="125" customWidth="1"/>
    <col min="14345" max="14345" width="12.83203125" style="125" customWidth="1"/>
    <col min="14346" max="14346" width="13.1640625" style="125" customWidth="1"/>
    <col min="14347" max="14347" width="12.6640625" style="125" customWidth="1"/>
    <col min="14348" max="14348" width="13" style="125" customWidth="1"/>
    <col min="14349" max="14592" width="10.33203125" style="125"/>
    <col min="14593" max="14593" width="48.1640625" style="125" customWidth="1"/>
    <col min="14594" max="14595" width="10.33203125" style="125"/>
    <col min="14596" max="14596" width="8.5" style="125" customWidth="1"/>
    <col min="14597" max="14599" width="10.33203125" style="125"/>
    <col min="14600" max="14600" width="14.5" style="125" customWidth="1"/>
    <col min="14601" max="14601" width="12.83203125" style="125" customWidth="1"/>
    <col min="14602" max="14602" width="13.1640625" style="125" customWidth="1"/>
    <col min="14603" max="14603" width="12.6640625" style="125" customWidth="1"/>
    <col min="14604" max="14604" width="13" style="125" customWidth="1"/>
    <col min="14605" max="14848" width="10.33203125" style="125"/>
    <col min="14849" max="14849" width="48.1640625" style="125" customWidth="1"/>
    <col min="14850" max="14851" width="10.33203125" style="125"/>
    <col min="14852" max="14852" width="8.5" style="125" customWidth="1"/>
    <col min="14853" max="14855" width="10.33203125" style="125"/>
    <col min="14856" max="14856" width="14.5" style="125" customWidth="1"/>
    <col min="14857" max="14857" width="12.83203125" style="125" customWidth="1"/>
    <col min="14858" max="14858" width="13.1640625" style="125" customWidth="1"/>
    <col min="14859" max="14859" width="12.6640625" style="125" customWidth="1"/>
    <col min="14860" max="14860" width="13" style="125" customWidth="1"/>
    <col min="14861" max="15104" width="10.33203125" style="125"/>
    <col min="15105" max="15105" width="48.1640625" style="125" customWidth="1"/>
    <col min="15106" max="15107" width="10.33203125" style="125"/>
    <col min="15108" max="15108" width="8.5" style="125" customWidth="1"/>
    <col min="15109" max="15111" width="10.33203125" style="125"/>
    <col min="15112" max="15112" width="14.5" style="125" customWidth="1"/>
    <col min="15113" max="15113" width="12.83203125" style="125" customWidth="1"/>
    <col min="15114" max="15114" width="13.1640625" style="125" customWidth="1"/>
    <col min="15115" max="15115" width="12.6640625" style="125" customWidth="1"/>
    <col min="15116" max="15116" width="13" style="125" customWidth="1"/>
    <col min="15117" max="15360" width="10.33203125" style="125"/>
    <col min="15361" max="15361" width="48.1640625" style="125" customWidth="1"/>
    <col min="15362" max="15363" width="10.33203125" style="125"/>
    <col min="15364" max="15364" width="8.5" style="125" customWidth="1"/>
    <col min="15365" max="15367" width="10.33203125" style="125"/>
    <col min="15368" max="15368" width="14.5" style="125" customWidth="1"/>
    <col min="15369" max="15369" width="12.83203125" style="125" customWidth="1"/>
    <col min="15370" max="15370" width="13.1640625" style="125" customWidth="1"/>
    <col min="15371" max="15371" width="12.6640625" style="125" customWidth="1"/>
    <col min="15372" max="15372" width="13" style="125" customWidth="1"/>
    <col min="15373" max="15616" width="10.33203125" style="125"/>
    <col min="15617" max="15617" width="48.1640625" style="125" customWidth="1"/>
    <col min="15618" max="15619" width="10.33203125" style="125"/>
    <col min="15620" max="15620" width="8.5" style="125" customWidth="1"/>
    <col min="15621" max="15623" width="10.33203125" style="125"/>
    <col min="15624" max="15624" width="14.5" style="125" customWidth="1"/>
    <col min="15625" max="15625" width="12.83203125" style="125" customWidth="1"/>
    <col min="15626" max="15626" width="13.1640625" style="125" customWidth="1"/>
    <col min="15627" max="15627" width="12.6640625" style="125" customWidth="1"/>
    <col min="15628" max="15628" width="13" style="125" customWidth="1"/>
    <col min="15629" max="15872" width="10.33203125" style="125"/>
    <col min="15873" max="15873" width="48.1640625" style="125" customWidth="1"/>
    <col min="15874" max="15875" width="10.33203125" style="125"/>
    <col min="15876" max="15876" width="8.5" style="125" customWidth="1"/>
    <col min="15877" max="15879" width="10.33203125" style="125"/>
    <col min="15880" max="15880" width="14.5" style="125" customWidth="1"/>
    <col min="15881" max="15881" width="12.83203125" style="125" customWidth="1"/>
    <col min="15882" max="15882" width="13.1640625" style="125" customWidth="1"/>
    <col min="15883" max="15883" width="12.6640625" style="125" customWidth="1"/>
    <col min="15884" max="15884" width="13" style="125" customWidth="1"/>
    <col min="15885" max="16128" width="10.33203125" style="125"/>
    <col min="16129" max="16129" width="48.1640625" style="125" customWidth="1"/>
    <col min="16130" max="16131" width="10.33203125" style="125"/>
    <col min="16132" max="16132" width="8.5" style="125" customWidth="1"/>
    <col min="16133" max="16135" width="10.33203125" style="125"/>
    <col min="16136" max="16136" width="14.5" style="125" customWidth="1"/>
    <col min="16137" max="16137" width="12.83203125" style="125" customWidth="1"/>
    <col min="16138" max="16138" width="13.1640625" style="125" customWidth="1"/>
    <col min="16139" max="16139" width="12.6640625" style="125" customWidth="1"/>
    <col min="16140" max="16140" width="13" style="125" customWidth="1"/>
    <col min="16141" max="16384" width="10.33203125" style="125"/>
  </cols>
  <sheetData>
    <row r="1" spans="1:15" x14ac:dyDescent="0.2">
      <c r="A1" s="447" t="s">
        <v>463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5" x14ac:dyDescent="0.2">
      <c r="A2" s="447" t="s">
        <v>258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4" spans="1:15" s="129" customFormat="1" ht="96" x14ac:dyDescent="0.2">
      <c r="A4" s="126" t="s">
        <v>78</v>
      </c>
      <c r="B4" s="127" t="s">
        <v>28</v>
      </c>
      <c r="C4" s="127" t="s">
        <v>259</v>
      </c>
      <c r="D4" s="127" t="s">
        <v>260</v>
      </c>
      <c r="E4" s="127" t="s">
        <v>261</v>
      </c>
      <c r="F4" s="126" t="s">
        <v>262</v>
      </c>
      <c r="G4" s="126" t="s">
        <v>263</v>
      </c>
      <c r="H4" s="128" t="s">
        <v>264</v>
      </c>
      <c r="I4" s="128" t="s">
        <v>265</v>
      </c>
      <c r="J4" s="128" t="s">
        <v>266</v>
      </c>
      <c r="K4" s="128" t="s">
        <v>267</v>
      </c>
      <c r="L4" s="128" t="s">
        <v>268</v>
      </c>
    </row>
    <row r="5" spans="1:15" x14ac:dyDescent="0.2">
      <c r="A5" s="130" t="s">
        <v>269</v>
      </c>
      <c r="B5" s="131" t="s">
        <v>180</v>
      </c>
      <c r="C5" s="131" t="s">
        <v>34</v>
      </c>
      <c r="D5" s="131" t="s">
        <v>38</v>
      </c>
      <c r="E5" s="131" t="s">
        <v>444</v>
      </c>
      <c r="F5" s="132">
        <v>121</v>
      </c>
      <c r="G5" s="132">
        <v>211</v>
      </c>
      <c r="H5" s="133">
        <v>754720</v>
      </c>
      <c r="I5" s="133"/>
      <c r="J5" s="133"/>
      <c r="K5" s="133"/>
      <c r="L5" s="133"/>
    </row>
    <row r="6" spans="1:15" x14ac:dyDescent="0.2">
      <c r="A6" s="130" t="s">
        <v>270</v>
      </c>
      <c r="B6" s="131"/>
      <c r="C6" s="131"/>
      <c r="D6" s="131"/>
      <c r="E6" s="131"/>
      <c r="F6" s="132">
        <v>121</v>
      </c>
      <c r="G6" s="132">
        <v>213</v>
      </c>
      <c r="H6" s="133">
        <v>227926</v>
      </c>
      <c r="I6" s="133"/>
      <c r="J6" s="133"/>
      <c r="K6" s="133"/>
      <c r="L6" s="133"/>
    </row>
    <row r="7" spans="1:15" s="129" customFormat="1" x14ac:dyDescent="0.2">
      <c r="A7" s="134" t="s">
        <v>271</v>
      </c>
      <c r="B7" s="135"/>
      <c r="C7" s="135"/>
      <c r="D7" s="135"/>
      <c r="E7" s="135"/>
      <c r="F7" s="136"/>
      <c r="G7" s="136"/>
      <c r="H7" s="137">
        <f>H5+H6</f>
        <v>982646</v>
      </c>
      <c r="I7" s="137">
        <f>I5+I6</f>
        <v>0</v>
      </c>
      <c r="J7" s="137">
        <f>J5+J6</f>
        <v>0</v>
      </c>
      <c r="K7" s="137">
        <f>K5+K6</f>
        <v>0</v>
      </c>
      <c r="L7" s="137">
        <f>L5+L6</f>
        <v>0</v>
      </c>
    </row>
    <row r="8" spans="1:15" x14ac:dyDescent="0.2">
      <c r="A8" s="130" t="s">
        <v>269</v>
      </c>
      <c r="B8" s="131" t="s">
        <v>180</v>
      </c>
      <c r="C8" s="131" t="s">
        <v>34</v>
      </c>
      <c r="D8" s="131" t="s">
        <v>40</v>
      </c>
      <c r="E8" s="131" t="s">
        <v>445</v>
      </c>
      <c r="F8" s="132">
        <v>121</v>
      </c>
      <c r="G8" s="132">
        <v>211</v>
      </c>
      <c r="H8" s="133">
        <v>1100000</v>
      </c>
      <c r="I8" s="133"/>
      <c r="J8" s="133"/>
      <c r="K8" s="133"/>
      <c r="L8" s="133"/>
      <c r="M8" s="323">
        <f>H8+H9+H10</f>
        <v>1505000</v>
      </c>
      <c r="O8" s="125">
        <v>100</v>
      </c>
    </row>
    <row r="9" spans="1:15" x14ac:dyDescent="0.2">
      <c r="A9" s="130" t="s">
        <v>272</v>
      </c>
      <c r="B9" s="131"/>
      <c r="C9" s="131"/>
      <c r="D9" s="131"/>
      <c r="E9" s="131"/>
      <c r="F9" s="132">
        <v>122</v>
      </c>
      <c r="G9" s="132">
        <v>212</v>
      </c>
      <c r="H9" s="133">
        <v>70000</v>
      </c>
      <c r="I9" s="133"/>
      <c r="J9" s="133"/>
      <c r="K9" s="133"/>
      <c r="L9" s="133"/>
    </row>
    <row r="10" spans="1:15" x14ac:dyDescent="0.2">
      <c r="A10" s="130" t="s">
        <v>270</v>
      </c>
      <c r="B10" s="131"/>
      <c r="C10" s="131"/>
      <c r="D10" s="131"/>
      <c r="E10" s="131"/>
      <c r="F10" s="132">
        <v>129</v>
      </c>
      <c r="G10" s="132">
        <v>213</v>
      </c>
      <c r="H10" s="133">
        <v>335000</v>
      </c>
      <c r="I10" s="133"/>
      <c r="J10" s="133"/>
      <c r="K10" s="133"/>
      <c r="L10" s="133"/>
    </row>
    <row r="11" spans="1:15" x14ac:dyDescent="0.2">
      <c r="A11" s="130" t="s">
        <v>273</v>
      </c>
      <c r="B11" s="131"/>
      <c r="C11" s="131"/>
      <c r="D11" s="131"/>
      <c r="E11" s="131"/>
      <c r="F11" s="355">
        <v>244</v>
      </c>
      <c r="G11" s="355">
        <v>221</v>
      </c>
      <c r="H11" s="356">
        <v>10000</v>
      </c>
      <c r="I11" s="133"/>
      <c r="J11" s="133"/>
      <c r="K11" s="133"/>
      <c r="L11" s="133"/>
      <c r="M11" s="323">
        <f>H11+H12+H13+H14+H15+H16</f>
        <v>768900</v>
      </c>
    </row>
    <row r="12" spans="1:15" x14ac:dyDescent="0.2">
      <c r="A12" s="130" t="s">
        <v>274</v>
      </c>
      <c r="B12" s="131"/>
      <c r="C12" s="131"/>
      <c r="D12" s="131"/>
      <c r="E12" s="131"/>
      <c r="F12" s="355">
        <v>244</v>
      </c>
      <c r="G12" s="355">
        <v>222</v>
      </c>
      <c r="H12" s="356">
        <v>0</v>
      </c>
      <c r="I12" s="133"/>
      <c r="J12" s="133"/>
      <c r="K12" s="133"/>
      <c r="L12" s="133"/>
    </row>
    <row r="13" spans="1:15" x14ac:dyDescent="0.2">
      <c r="A13" s="130" t="s">
        <v>275</v>
      </c>
      <c r="B13" s="131"/>
      <c r="C13" s="131"/>
      <c r="D13" s="131"/>
      <c r="E13" s="131"/>
      <c r="F13" s="355">
        <v>244</v>
      </c>
      <c r="G13" s="355">
        <v>223</v>
      </c>
      <c r="H13" s="356">
        <v>758900</v>
      </c>
      <c r="I13" s="133"/>
      <c r="J13" s="133"/>
      <c r="K13" s="133"/>
      <c r="L13" s="133"/>
      <c r="N13" s="360">
        <f>M11+M17</f>
        <v>768900</v>
      </c>
      <c r="O13" s="125">
        <v>200</v>
      </c>
    </row>
    <row r="14" spans="1:15" x14ac:dyDescent="0.2">
      <c r="A14" s="130" t="s">
        <v>276</v>
      </c>
      <c r="B14" s="131"/>
      <c r="C14" s="131"/>
      <c r="D14" s="131"/>
      <c r="E14" s="131"/>
      <c r="F14" s="355">
        <v>244</v>
      </c>
      <c r="G14" s="355">
        <v>225</v>
      </c>
      <c r="H14" s="356">
        <v>0</v>
      </c>
      <c r="I14" s="133"/>
      <c r="J14" s="133"/>
      <c r="K14" s="133"/>
      <c r="L14" s="133"/>
    </row>
    <row r="15" spans="1:15" x14ac:dyDescent="0.2">
      <c r="A15" s="130" t="s">
        <v>277</v>
      </c>
      <c r="B15" s="131"/>
      <c r="C15" s="131"/>
      <c r="D15" s="131"/>
      <c r="E15" s="131"/>
      <c r="F15" s="355">
        <v>244</v>
      </c>
      <c r="G15" s="355">
        <v>226</v>
      </c>
      <c r="H15" s="356">
        <v>0</v>
      </c>
      <c r="I15" s="133"/>
      <c r="J15" s="133"/>
      <c r="K15" s="133"/>
      <c r="L15" s="133"/>
    </row>
    <row r="16" spans="1:15" x14ac:dyDescent="0.2">
      <c r="A16" s="130" t="s">
        <v>278</v>
      </c>
      <c r="B16" s="131"/>
      <c r="C16" s="131"/>
      <c r="D16" s="131"/>
      <c r="E16" s="131"/>
      <c r="F16" s="355">
        <v>244</v>
      </c>
      <c r="G16" s="355">
        <v>290</v>
      </c>
      <c r="H16" s="356">
        <v>0</v>
      </c>
      <c r="I16" s="133"/>
      <c r="J16" s="133"/>
      <c r="K16" s="133"/>
      <c r="L16" s="133"/>
    </row>
    <row r="17" spans="1:15" x14ac:dyDescent="0.2">
      <c r="A17" s="130" t="s">
        <v>279</v>
      </c>
      <c r="B17" s="131"/>
      <c r="C17" s="131"/>
      <c r="D17" s="131"/>
      <c r="E17" s="131"/>
      <c r="F17" s="355">
        <v>244</v>
      </c>
      <c r="G17" s="355">
        <v>310</v>
      </c>
      <c r="H17" s="356">
        <v>0</v>
      </c>
      <c r="I17" s="133"/>
      <c r="J17" s="133"/>
      <c r="K17" s="133"/>
      <c r="L17" s="133"/>
      <c r="M17" s="323">
        <f>H17+H18</f>
        <v>0</v>
      </c>
    </row>
    <row r="18" spans="1:15" x14ac:dyDescent="0.2">
      <c r="A18" s="130" t="s">
        <v>280</v>
      </c>
      <c r="B18" s="131"/>
      <c r="C18" s="131"/>
      <c r="D18" s="131"/>
      <c r="E18" s="131"/>
      <c r="F18" s="355">
        <v>244</v>
      </c>
      <c r="G18" s="355">
        <v>340</v>
      </c>
      <c r="H18" s="356">
        <v>0</v>
      </c>
      <c r="I18" s="133"/>
      <c r="J18" s="133"/>
      <c r="K18" s="133"/>
      <c r="L18" s="133"/>
    </row>
    <row r="19" spans="1:15" x14ac:dyDescent="0.2">
      <c r="A19" s="130" t="s">
        <v>278</v>
      </c>
      <c r="B19" s="131"/>
      <c r="C19" s="131"/>
      <c r="D19" s="131"/>
      <c r="E19" s="131"/>
      <c r="F19" s="132">
        <v>851</v>
      </c>
      <c r="G19" s="132">
        <v>290</v>
      </c>
      <c r="H19" s="133">
        <v>4000</v>
      </c>
      <c r="I19" s="133"/>
      <c r="J19" s="133"/>
      <c r="K19" s="133"/>
      <c r="L19" s="133"/>
      <c r="M19" s="323">
        <f>H19+H20+H21</f>
        <v>69000</v>
      </c>
      <c r="O19" s="125">
        <v>800</v>
      </c>
    </row>
    <row r="20" spans="1:15" x14ac:dyDescent="0.2">
      <c r="A20" s="130" t="s">
        <v>278</v>
      </c>
      <c r="B20" s="131"/>
      <c r="C20" s="131"/>
      <c r="D20" s="131"/>
      <c r="E20" s="131"/>
      <c r="F20" s="132">
        <v>852</v>
      </c>
      <c r="G20" s="132">
        <v>290</v>
      </c>
      <c r="H20" s="133">
        <v>45000</v>
      </c>
      <c r="I20" s="133"/>
      <c r="J20" s="133"/>
      <c r="K20" s="133"/>
      <c r="L20" s="133"/>
    </row>
    <row r="21" spans="1:15" x14ac:dyDescent="0.2">
      <c r="A21" s="130" t="s">
        <v>464</v>
      </c>
      <c r="B21" s="131"/>
      <c r="C21" s="131"/>
      <c r="D21" s="131"/>
      <c r="E21" s="131"/>
      <c r="F21" s="132">
        <v>853</v>
      </c>
      <c r="G21" s="132">
        <v>290</v>
      </c>
      <c r="H21" s="133">
        <v>20000</v>
      </c>
      <c r="I21" s="133"/>
      <c r="J21" s="133"/>
      <c r="K21" s="133"/>
      <c r="L21" s="133"/>
    </row>
    <row r="22" spans="1:15" x14ac:dyDescent="0.2">
      <c r="A22" s="130" t="s">
        <v>281</v>
      </c>
      <c r="B22" s="131"/>
      <c r="C22" s="131"/>
      <c r="D22" s="131"/>
      <c r="E22" s="131"/>
      <c r="F22" s="132">
        <v>312</v>
      </c>
      <c r="G22" s="132">
        <v>263</v>
      </c>
      <c r="H22" s="133">
        <v>40000</v>
      </c>
      <c r="I22" s="133"/>
      <c r="J22" s="133"/>
      <c r="K22" s="133"/>
      <c r="L22" s="133"/>
    </row>
    <row r="23" spans="1:15" s="129" customFormat="1" x14ac:dyDescent="0.2">
      <c r="A23" s="134" t="s">
        <v>271</v>
      </c>
      <c r="B23" s="135"/>
      <c r="C23" s="135"/>
      <c r="D23" s="135"/>
      <c r="E23" s="135"/>
      <c r="F23" s="136"/>
      <c r="G23" s="136"/>
      <c r="H23" s="137">
        <f>H8+H9+H10+H11+H12+H13+H14+H15+H16+H17+H18+H19+H20+H22+H21</f>
        <v>2382900</v>
      </c>
      <c r="I23" s="137">
        <f>I8+I9+I10+I11+I12+I13+I14+I15+I16+I17+I18+I19+I20+I22</f>
        <v>0</v>
      </c>
      <c r="J23" s="137">
        <f>J8+J9+J10+J11+J12+J13+J14+J15+J16+J17+J18+J19+J20+J22</f>
        <v>0</v>
      </c>
      <c r="K23" s="137">
        <f>K8+K9+K10+K11+K12+K13+K14+K15+K16+K17+K18+K19+K20+K22</f>
        <v>0</v>
      </c>
      <c r="L23" s="137">
        <f>L8+L9+L10+L11+L12+L13+L14+L15+L16+L17+L18+L19+L20+L22</f>
        <v>0</v>
      </c>
    </row>
    <row r="24" spans="1:15" x14ac:dyDescent="0.2">
      <c r="A24" s="130" t="s">
        <v>282</v>
      </c>
      <c r="B24" s="131" t="s">
        <v>180</v>
      </c>
      <c r="C24" s="131" t="s">
        <v>34</v>
      </c>
      <c r="D24" s="131" t="s">
        <v>25</v>
      </c>
      <c r="E24" s="131" t="s">
        <v>446</v>
      </c>
      <c r="F24" s="132">
        <v>870</v>
      </c>
      <c r="G24" s="132">
        <v>290</v>
      </c>
      <c r="H24" s="133">
        <v>50000</v>
      </c>
      <c r="I24" s="133"/>
      <c r="J24" s="133"/>
      <c r="K24" s="133"/>
      <c r="L24" s="133"/>
    </row>
    <row r="25" spans="1:15" s="129" customFormat="1" x14ac:dyDescent="0.2">
      <c r="A25" s="134" t="s">
        <v>271</v>
      </c>
      <c r="B25" s="135"/>
      <c r="C25" s="135"/>
      <c r="D25" s="135"/>
      <c r="E25" s="135"/>
      <c r="F25" s="136"/>
      <c r="G25" s="136"/>
      <c r="H25" s="137">
        <f>H24</f>
        <v>50000</v>
      </c>
      <c r="I25" s="137">
        <f>I24</f>
        <v>0</v>
      </c>
      <c r="J25" s="137">
        <f>J24</f>
        <v>0</v>
      </c>
      <c r="K25" s="137">
        <f>K24</f>
        <v>0</v>
      </c>
      <c r="L25" s="137">
        <f>L24</f>
        <v>0</v>
      </c>
    </row>
    <row r="26" spans="1:15" x14ac:dyDescent="0.2">
      <c r="A26" s="130" t="s">
        <v>269</v>
      </c>
      <c r="B26" s="131" t="s">
        <v>180</v>
      </c>
      <c r="C26" s="131" t="s">
        <v>34</v>
      </c>
      <c r="D26" s="131" t="s">
        <v>21</v>
      </c>
      <c r="E26" s="131" t="s">
        <v>447</v>
      </c>
      <c r="F26" s="132">
        <v>111</v>
      </c>
      <c r="G26" s="132">
        <v>211</v>
      </c>
      <c r="H26" s="133">
        <v>1390010</v>
      </c>
      <c r="I26" s="133"/>
      <c r="J26" s="133"/>
      <c r="K26" s="133"/>
      <c r="L26" s="133"/>
      <c r="M26" s="323">
        <f>H26+H27+H28</f>
        <v>1825010</v>
      </c>
      <c r="O26" s="125">
        <v>100</v>
      </c>
    </row>
    <row r="27" spans="1:15" x14ac:dyDescent="0.2">
      <c r="A27" s="130" t="s">
        <v>272</v>
      </c>
      <c r="B27" s="131"/>
      <c r="C27" s="131"/>
      <c r="D27" s="131"/>
      <c r="E27" s="131"/>
      <c r="F27" s="132">
        <v>112</v>
      </c>
      <c r="G27" s="132">
        <v>212</v>
      </c>
      <c r="H27" s="133">
        <v>15000</v>
      </c>
      <c r="I27" s="133"/>
      <c r="J27" s="133"/>
      <c r="K27" s="133"/>
      <c r="L27" s="133"/>
    </row>
    <row r="28" spans="1:15" x14ac:dyDescent="0.2">
      <c r="A28" s="130" t="s">
        <v>270</v>
      </c>
      <c r="B28" s="131"/>
      <c r="C28" s="131"/>
      <c r="D28" s="131"/>
      <c r="E28" s="131"/>
      <c r="F28" s="132">
        <v>119</v>
      </c>
      <c r="G28" s="132">
        <v>213</v>
      </c>
      <c r="H28" s="133">
        <v>420000</v>
      </c>
      <c r="I28" s="133"/>
      <c r="J28" s="133"/>
      <c r="K28" s="133"/>
      <c r="L28" s="133"/>
    </row>
    <row r="29" spans="1:15" x14ac:dyDescent="0.2">
      <c r="A29" s="130" t="s">
        <v>273</v>
      </c>
      <c r="B29" s="131"/>
      <c r="C29" s="131"/>
      <c r="D29" s="131"/>
      <c r="E29" s="131"/>
      <c r="F29" s="355">
        <v>244</v>
      </c>
      <c r="G29" s="355">
        <v>221</v>
      </c>
      <c r="H29" s="356">
        <v>3000</v>
      </c>
      <c r="I29" s="133"/>
      <c r="J29" s="133"/>
      <c r="K29" s="133"/>
      <c r="L29" s="133"/>
      <c r="M29" s="323">
        <f>H29+H30+H31+H32+H33</f>
        <v>3000</v>
      </c>
    </row>
    <row r="30" spans="1:15" x14ac:dyDescent="0.2">
      <c r="A30" s="130" t="s">
        <v>274</v>
      </c>
      <c r="B30" s="131"/>
      <c r="C30" s="131"/>
      <c r="D30" s="131"/>
      <c r="E30" s="131"/>
      <c r="F30" s="355">
        <v>244</v>
      </c>
      <c r="G30" s="355">
        <v>222</v>
      </c>
      <c r="H30" s="356">
        <v>0</v>
      </c>
      <c r="I30" s="133"/>
      <c r="J30" s="133"/>
      <c r="K30" s="133"/>
      <c r="L30" s="133"/>
    </row>
    <row r="31" spans="1:15" x14ac:dyDescent="0.2">
      <c r="A31" s="130" t="s">
        <v>276</v>
      </c>
      <c r="B31" s="131"/>
      <c r="C31" s="131"/>
      <c r="D31" s="131"/>
      <c r="E31" s="131"/>
      <c r="F31" s="355">
        <v>244</v>
      </c>
      <c r="G31" s="355">
        <v>225</v>
      </c>
      <c r="H31" s="356">
        <v>0</v>
      </c>
      <c r="I31" s="133"/>
      <c r="J31" s="133"/>
      <c r="K31" s="133"/>
      <c r="L31" s="133"/>
      <c r="N31" s="360">
        <f>M29+M34</f>
        <v>3000</v>
      </c>
      <c r="O31" s="125">
        <v>200</v>
      </c>
    </row>
    <row r="32" spans="1:15" x14ac:dyDescent="0.2">
      <c r="A32" s="130" t="s">
        <v>277</v>
      </c>
      <c r="B32" s="131"/>
      <c r="C32" s="131"/>
      <c r="D32" s="131"/>
      <c r="E32" s="131"/>
      <c r="F32" s="355">
        <v>244</v>
      </c>
      <c r="G32" s="355">
        <v>226</v>
      </c>
      <c r="H32" s="356">
        <v>0</v>
      </c>
      <c r="I32" s="133"/>
      <c r="J32" s="133"/>
      <c r="K32" s="133"/>
      <c r="L32" s="133"/>
    </row>
    <row r="33" spans="1:15" x14ac:dyDescent="0.2">
      <c r="A33" s="130" t="s">
        <v>278</v>
      </c>
      <c r="B33" s="131"/>
      <c r="C33" s="131"/>
      <c r="D33" s="131"/>
      <c r="E33" s="131"/>
      <c r="F33" s="355">
        <v>244</v>
      </c>
      <c r="G33" s="355">
        <v>290</v>
      </c>
      <c r="H33" s="356">
        <f t="shared" ref="H33:H60" si="0">I33+J33+K33+L33</f>
        <v>0</v>
      </c>
      <c r="I33" s="133"/>
      <c r="J33" s="133"/>
      <c r="K33" s="133"/>
      <c r="L33" s="133"/>
    </row>
    <row r="34" spans="1:15" x14ac:dyDescent="0.2">
      <c r="A34" s="130" t="s">
        <v>279</v>
      </c>
      <c r="B34" s="131"/>
      <c r="C34" s="131"/>
      <c r="D34" s="131"/>
      <c r="E34" s="131"/>
      <c r="F34" s="355">
        <v>244</v>
      </c>
      <c r="G34" s="355">
        <v>310</v>
      </c>
      <c r="H34" s="356">
        <f t="shared" si="0"/>
        <v>0</v>
      </c>
      <c r="I34" s="133"/>
      <c r="J34" s="133"/>
      <c r="K34" s="133"/>
      <c r="L34" s="133"/>
      <c r="M34" s="323">
        <f>H34+H35</f>
        <v>0</v>
      </c>
    </row>
    <row r="35" spans="1:15" x14ac:dyDescent="0.2">
      <c r="A35" s="130" t="s">
        <v>280</v>
      </c>
      <c r="B35" s="131"/>
      <c r="C35" s="131"/>
      <c r="D35" s="131"/>
      <c r="E35" s="131"/>
      <c r="F35" s="355">
        <v>244</v>
      </c>
      <c r="G35" s="355">
        <v>340</v>
      </c>
      <c r="H35" s="356">
        <v>0</v>
      </c>
      <c r="I35" s="133"/>
      <c r="J35" s="133"/>
      <c r="K35" s="133"/>
      <c r="L35" s="133"/>
    </row>
    <row r="36" spans="1:15" x14ac:dyDescent="0.2">
      <c r="A36" s="130" t="s">
        <v>278</v>
      </c>
      <c r="B36" s="131"/>
      <c r="C36" s="131"/>
      <c r="D36" s="131"/>
      <c r="E36" s="131"/>
      <c r="F36" s="132">
        <v>851</v>
      </c>
      <c r="G36" s="132">
        <v>290</v>
      </c>
      <c r="H36" s="133">
        <v>2000</v>
      </c>
      <c r="I36" s="133"/>
      <c r="J36" s="133"/>
      <c r="K36" s="133"/>
      <c r="L36" s="133"/>
      <c r="M36" s="323">
        <f>H36+H37+H38</f>
        <v>22000</v>
      </c>
      <c r="O36" s="125">
        <v>800</v>
      </c>
    </row>
    <row r="37" spans="1:15" x14ac:dyDescent="0.2">
      <c r="A37" s="130" t="s">
        <v>278</v>
      </c>
      <c r="B37" s="131"/>
      <c r="C37" s="131"/>
      <c r="D37" s="131"/>
      <c r="E37" s="131"/>
      <c r="F37" s="132">
        <v>852</v>
      </c>
      <c r="G37" s="132">
        <v>290</v>
      </c>
      <c r="H37" s="133"/>
      <c r="I37" s="133"/>
      <c r="J37" s="133"/>
      <c r="K37" s="133"/>
      <c r="L37" s="133"/>
    </row>
    <row r="38" spans="1:15" x14ac:dyDescent="0.2">
      <c r="A38" s="130" t="s">
        <v>464</v>
      </c>
      <c r="B38" s="131"/>
      <c r="C38" s="131"/>
      <c r="D38" s="131"/>
      <c r="E38" s="131"/>
      <c r="F38" s="132">
        <v>853</v>
      </c>
      <c r="G38" s="132">
        <v>290</v>
      </c>
      <c r="H38" s="133">
        <v>20000</v>
      </c>
      <c r="I38" s="133"/>
      <c r="J38" s="133"/>
      <c r="K38" s="133"/>
      <c r="L38" s="133"/>
    </row>
    <row r="39" spans="1:15" s="129" customFormat="1" x14ac:dyDescent="0.2">
      <c r="A39" s="134" t="s">
        <v>271</v>
      </c>
      <c r="B39" s="135"/>
      <c r="C39" s="135"/>
      <c r="D39" s="135"/>
      <c r="E39" s="135"/>
      <c r="F39" s="136"/>
      <c r="G39" s="136"/>
      <c r="H39" s="137">
        <f>H26+H27+H28+H29+H30+H31+H32+H33+H34+H35+H36+H37+H38</f>
        <v>1850010</v>
      </c>
      <c r="I39" s="137">
        <f>I26+I27+I28+I29+I30+I31+I32+I33+I34+I35+I36+I37</f>
        <v>0</v>
      </c>
      <c r="J39" s="137">
        <f>J26+J27+J28+J29+J30+J31+J32+J33+J34+J35+J36+J37</f>
        <v>0</v>
      </c>
      <c r="K39" s="137">
        <f>K26+K27+K28+K29+K30+K31+K32+K33+K34+K35+K36+K37</f>
        <v>0</v>
      </c>
      <c r="L39" s="137">
        <f>L26+L27+L28+L29+L30+L31+L32+L33+L34+L35+L36+L37</f>
        <v>0</v>
      </c>
    </row>
    <row r="40" spans="1:15" x14ac:dyDescent="0.2">
      <c r="A40" s="130" t="s">
        <v>283</v>
      </c>
      <c r="B40" s="131" t="s">
        <v>180</v>
      </c>
      <c r="C40" s="131" t="s">
        <v>34</v>
      </c>
      <c r="D40" s="131" t="s">
        <v>21</v>
      </c>
      <c r="E40" s="131" t="s">
        <v>448</v>
      </c>
      <c r="F40" s="132">
        <v>244</v>
      </c>
      <c r="G40" s="132">
        <v>340</v>
      </c>
      <c r="H40" s="133">
        <v>0</v>
      </c>
      <c r="I40" s="133"/>
      <c r="J40" s="133"/>
      <c r="K40" s="133"/>
      <c r="L40" s="133"/>
    </row>
    <row r="41" spans="1:15" s="129" customFormat="1" x14ac:dyDescent="0.2">
      <c r="A41" s="134" t="s">
        <v>271</v>
      </c>
      <c r="B41" s="135"/>
      <c r="C41" s="135"/>
      <c r="D41" s="135"/>
      <c r="E41" s="135"/>
      <c r="F41" s="136"/>
      <c r="G41" s="136"/>
      <c r="H41" s="137">
        <f>H40</f>
        <v>0</v>
      </c>
      <c r="I41" s="137">
        <f>I40</f>
        <v>0</v>
      </c>
      <c r="J41" s="137">
        <f>J40</f>
        <v>0</v>
      </c>
      <c r="K41" s="137">
        <f>K40</f>
        <v>0</v>
      </c>
      <c r="L41" s="137">
        <f>L40</f>
        <v>0</v>
      </c>
    </row>
    <row r="42" spans="1:15" x14ac:dyDescent="0.2">
      <c r="A42" s="130" t="s">
        <v>284</v>
      </c>
      <c r="B42" s="131" t="s">
        <v>180</v>
      </c>
      <c r="C42" s="131" t="s">
        <v>285</v>
      </c>
      <c r="D42" s="131" t="s">
        <v>286</v>
      </c>
      <c r="E42" s="131" t="s">
        <v>449</v>
      </c>
      <c r="F42" s="132">
        <v>121</v>
      </c>
      <c r="G42" s="132">
        <v>211</v>
      </c>
      <c r="H42" s="133">
        <v>0</v>
      </c>
      <c r="I42" s="133"/>
      <c r="J42" s="133"/>
      <c r="K42" s="133"/>
      <c r="L42" s="133"/>
    </row>
    <row r="43" spans="1:15" x14ac:dyDescent="0.2">
      <c r="A43" s="130" t="s">
        <v>287</v>
      </c>
      <c r="B43" s="131"/>
      <c r="C43" s="131"/>
      <c r="D43" s="131"/>
      <c r="E43" s="131"/>
      <c r="F43" s="132">
        <v>121</v>
      </c>
      <c r="G43" s="132">
        <v>213</v>
      </c>
      <c r="H43" s="133">
        <v>0</v>
      </c>
      <c r="I43" s="133"/>
      <c r="J43" s="133"/>
      <c r="K43" s="133"/>
      <c r="L43" s="133"/>
    </row>
    <row r="44" spans="1:15" x14ac:dyDescent="0.2">
      <c r="A44" s="130" t="s">
        <v>288</v>
      </c>
      <c r="B44" s="131"/>
      <c r="C44" s="131"/>
      <c r="D44" s="131"/>
      <c r="E44" s="131"/>
      <c r="F44" s="132">
        <v>244</v>
      </c>
      <c r="G44" s="132">
        <v>340</v>
      </c>
      <c r="H44" s="133">
        <v>0</v>
      </c>
      <c r="I44" s="133"/>
      <c r="J44" s="133"/>
      <c r="K44" s="133"/>
      <c r="L44" s="133"/>
    </row>
    <row r="45" spans="1:15" s="129" customFormat="1" x14ac:dyDescent="0.2">
      <c r="A45" s="134" t="s">
        <v>271</v>
      </c>
      <c r="B45" s="135"/>
      <c r="C45" s="135"/>
      <c r="D45" s="135"/>
      <c r="E45" s="135"/>
      <c r="F45" s="136"/>
      <c r="G45" s="136"/>
      <c r="H45" s="137">
        <f>H42+H43+H44</f>
        <v>0</v>
      </c>
      <c r="I45" s="137">
        <f>I42+I43+I44</f>
        <v>0</v>
      </c>
      <c r="J45" s="137">
        <f>J42+J43+J44</f>
        <v>0</v>
      </c>
      <c r="K45" s="137">
        <f>K42+K43+K44</f>
        <v>0</v>
      </c>
      <c r="L45" s="137">
        <f>L42+L43+L44</f>
        <v>0</v>
      </c>
    </row>
    <row r="46" spans="1:15" x14ac:dyDescent="0.2">
      <c r="A46" s="134" t="s">
        <v>289</v>
      </c>
      <c r="B46" s="135" t="s">
        <v>180</v>
      </c>
      <c r="C46" s="135" t="s">
        <v>242</v>
      </c>
      <c r="D46" s="135" t="s">
        <v>244</v>
      </c>
      <c r="E46" s="135" t="s">
        <v>450</v>
      </c>
      <c r="F46" s="136">
        <v>244</v>
      </c>
      <c r="G46" s="136">
        <v>290</v>
      </c>
      <c r="H46" s="137">
        <v>150000</v>
      </c>
      <c r="I46" s="137"/>
      <c r="J46" s="137"/>
      <c r="K46" s="137"/>
      <c r="L46" s="137"/>
    </row>
    <row r="47" spans="1:15" s="129" customFormat="1" x14ac:dyDescent="0.2">
      <c r="A47" s="134" t="s">
        <v>271</v>
      </c>
      <c r="B47" s="135"/>
      <c r="C47" s="135"/>
      <c r="D47" s="135"/>
      <c r="E47" s="135"/>
      <c r="F47" s="136"/>
      <c r="G47" s="136"/>
      <c r="H47" s="137">
        <f>H46</f>
        <v>150000</v>
      </c>
      <c r="I47" s="137">
        <f>I46</f>
        <v>0</v>
      </c>
      <c r="J47" s="137">
        <f>J46</f>
        <v>0</v>
      </c>
      <c r="K47" s="137">
        <f>K46</f>
        <v>0</v>
      </c>
      <c r="L47" s="137">
        <f>L46</f>
        <v>0</v>
      </c>
    </row>
    <row r="48" spans="1:15" s="129" customFormat="1" x14ac:dyDescent="0.2">
      <c r="A48" s="134" t="s">
        <v>435</v>
      </c>
      <c r="B48" s="135" t="s">
        <v>180</v>
      </c>
      <c r="C48" s="135" t="s">
        <v>393</v>
      </c>
      <c r="D48" s="135" t="s">
        <v>394</v>
      </c>
      <c r="E48" s="135" t="s">
        <v>451</v>
      </c>
      <c r="F48" s="136">
        <v>244</v>
      </c>
      <c r="G48" s="136">
        <v>226</v>
      </c>
      <c r="H48" s="137">
        <v>0</v>
      </c>
      <c r="I48" s="137"/>
      <c r="J48" s="137"/>
      <c r="K48" s="137"/>
      <c r="L48" s="137"/>
    </row>
    <row r="49" spans="1:15" x14ac:dyDescent="0.2">
      <c r="A49" s="130" t="s">
        <v>249</v>
      </c>
      <c r="B49" s="131" t="s">
        <v>180</v>
      </c>
      <c r="C49" s="131" t="s">
        <v>246</v>
      </c>
      <c r="D49" s="131" t="s">
        <v>248</v>
      </c>
      <c r="E49" s="131" t="s">
        <v>452</v>
      </c>
      <c r="F49" s="132">
        <v>244</v>
      </c>
      <c r="G49" s="132">
        <v>226</v>
      </c>
      <c r="H49" s="133">
        <v>110000</v>
      </c>
      <c r="I49" s="133"/>
      <c r="J49" s="133"/>
      <c r="K49" s="133"/>
      <c r="L49" s="133"/>
      <c r="M49" s="323">
        <f>H49+H50+H51+H52</f>
        <v>250000</v>
      </c>
      <c r="N49" s="125" t="s">
        <v>465</v>
      </c>
    </row>
    <row r="50" spans="1:15" x14ac:dyDescent="0.2">
      <c r="A50" s="130" t="s">
        <v>250</v>
      </c>
      <c r="B50" s="131" t="s">
        <v>180</v>
      </c>
      <c r="C50" s="131" t="s">
        <v>246</v>
      </c>
      <c r="D50" s="131" t="s">
        <v>248</v>
      </c>
      <c r="E50" s="131" t="s">
        <v>453</v>
      </c>
      <c r="F50" s="132">
        <v>244</v>
      </c>
      <c r="G50" s="132">
        <v>226</v>
      </c>
      <c r="H50" s="133">
        <v>50000</v>
      </c>
      <c r="I50" s="133"/>
      <c r="J50" s="133"/>
      <c r="K50" s="133"/>
      <c r="L50" s="133"/>
    </row>
    <row r="51" spans="1:15" x14ac:dyDescent="0.2">
      <c r="A51" s="130" t="s">
        <v>251</v>
      </c>
      <c r="B51" s="131" t="s">
        <v>180</v>
      </c>
      <c r="C51" s="131" t="s">
        <v>246</v>
      </c>
      <c r="D51" s="131" t="s">
        <v>248</v>
      </c>
      <c r="E51" s="131" t="s">
        <v>454</v>
      </c>
      <c r="F51" s="132">
        <v>244</v>
      </c>
      <c r="G51" s="132">
        <v>226</v>
      </c>
      <c r="H51" s="133">
        <v>40000</v>
      </c>
      <c r="I51" s="133"/>
      <c r="J51" s="133"/>
      <c r="K51" s="133"/>
      <c r="L51" s="133"/>
    </row>
    <row r="52" spans="1:15" x14ac:dyDescent="0.2">
      <c r="A52" s="130" t="s">
        <v>253</v>
      </c>
      <c r="B52" s="131" t="s">
        <v>180</v>
      </c>
      <c r="C52" s="131" t="s">
        <v>246</v>
      </c>
      <c r="D52" s="131" t="s">
        <v>252</v>
      </c>
      <c r="E52" s="131" t="s">
        <v>455</v>
      </c>
      <c r="F52" s="132">
        <v>244</v>
      </c>
      <c r="G52" s="132">
        <v>310</v>
      </c>
      <c r="H52" s="133">
        <v>50000</v>
      </c>
      <c r="I52" s="133"/>
      <c r="J52" s="133"/>
      <c r="K52" s="133"/>
      <c r="L52" s="133"/>
    </row>
    <row r="53" spans="1:15" s="129" customFormat="1" x14ac:dyDescent="0.2">
      <c r="A53" s="134" t="s">
        <v>271</v>
      </c>
      <c r="B53" s="135"/>
      <c r="C53" s="135"/>
      <c r="D53" s="135"/>
      <c r="E53" s="135"/>
      <c r="F53" s="136"/>
      <c r="G53" s="136"/>
      <c r="H53" s="137">
        <f>H49+H50+H51+H52</f>
        <v>250000</v>
      </c>
      <c r="I53" s="137">
        <f>I49+I50+I51+I52</f>
        <v>0</v>
      </c>
      <c r="J53" s="137">
        <f>J49+J50+J51+J52</f>
        <v>0</v>
      </c>
      <c r="K53" s="137">
        <f>K49+K50+K51+K52</f>
        <v>0</v>
      </c>
      <c r="L53" s="137">
        <f>L49+L50+L51+L52</f>
        <v>0</v>
      </c>
    </row>
    <row r="54" spans="1:15" x14ac:dyDescent="0.2">
      <c r="A54" s="130" t="s">
        <v>269</v>
      </c>
      <c r="B54" s="131" t="s">
        <v>180</v>
      </c>
      <c r="C54" s="131" t="s">
        <v>43</v>
      </c>
      <c r="D54" s="131" t="s">
        <v>45</v>
      </c>
      <c r="E54" s="131" t="s">
        <v>456</v>
      </c>
      <c r="F54" s="132">
        <v>111</v>
      </c>
      <c r="G54" s="132">
        <v>211</v>
      </c>
      <c r="H54" s="133">
        <v>869300</v>
      </c>
      <c r="I54" s="133"/>
      <c r="J54" s="133"/>
      <c r="K54" s="133"/>
      <c r="L54" s="133"/>
      <c r="M54" s="323">
        <f>H54+H55+H56</f>
        <v>1141300</v>
      </c>
      <c r="O54" s="125">
        <v>100</v>
      </c>
    </row>
    <row r="55" spans="1:15" x14ac:dyDescent="0.2">
      <c r="A55" s="130" t="s">
        <v>272</v>
      </c>
      <c r="B55" s="131"/>
      <c r="C55" s="131"/>
      <c r="D55" s="131"/>
      <c r="E55" s="131"/>
      <c r="F55" s="132">
        <v>112</v>
      </c>
      <c r="G55" s="132">
        <v>212</v>
      </c>
      <c r="H55" s="133">
        <v>9000</v>
      </c>
      <c r="I55" s="133"/>
      <c r="J55" s="133"/>
      <c r="K55" s="133"/>
      <c r="L55" s="133"/>
    </row>
    <row r="56" spans="1:15" x14ac:dyDescent="0.2">
      <c r="A56" s="130" t="s">
        <v>270</v>
      </c>
      <c r="B56" s="131"/>
      <c r="C56" s="131"/>
      <c r="D56" s="131"/>
      <c r="E56" s="131"/>
      <c r="F56" s="132">
        <v>119</v>
      </c>
      <c r="G56" s="132">
        <v>213</v>
      </c>
      <c r="H56" s="133">
        <v>263000</v>
      </c>
      <c r="I56" s="133"/>
      <c r="J56" s="133"/>
      <c r="K56" s="133"/>
      <c r="L56" s="133"/>
    </row>
    <row r="57" spans="1:15" x14ac:dyDescent="0.2">
      <c r="A57" s="130" t="s">
        <v>274</v>
      </c>
      <c r="B57" s="131"/>
      <c r="C57" s="131"/>
      <c r="D57" s="131"/>
      <c r="E57" s="131"/>
      <c r="F57" s="355">
        <v>244</v>
      </c>
      <c r="G57" s="355">
        <v>222</v>
      </c>
      <c r="H57" s="356">
        <v>0</v>
      </c>
      <c r="I57" s="133"/>
      <c r="J57" s="133"/>
      <c r="K57" s="133"/>
      <c r="L57" s="133"/>
      <c r="M57" s="323">
        <f>H57+H58+H59+H60+H61</f>
        <v>394000</v>
      </c>
    </row>
    <row r="58" spans="1:15" x14ac:dyDescent="0.2">
      <c r="A58" s="130" t="s">
        <v>275</v>
      </c>
      <c r="B58" s="131"/>
      <c r="C58" s="131"/>
      <c r="D58" s="131"/>
      <c r="E58" s="131"/>
      <c r="F58" s="355">
        <v>244</v>
      </c>
      <c r="G58" s="355">
        <v>223</v>
      </c>
      <c r="H58" s="356">
        <v>350000</v>
      </c>
      <c r="I58" s="133"/>
      <c r="J58" s="133"/>
      <c r="K58" s="133"/>
      <c r="L58" s="133"/>
    </row>
    <row r="59" spans="1:15" x14ac:dyDescent="0.2">
      <c r="A59" s="130" t="s">
        <v>276</v>
      </c>
      <c r="B59" s="131"/>
      <c r="C59" s="131"/>
      <c r="D59" s="131"/>
      <c r="E59" s="131"/>
      <c r="F59" s="355">
        <v>244</v>
      </c>
      <c r="G59" s="355">
        <v>225</v>
      </c>
      <c r="H59" s="356">
        <v>0</v>
      </c>
      <c r="I59" s="133"/>
      <c r="J59" s="133"/>
      <c r="K59" s="133"/>
      <c r="L59" s="133"/>
      <c r="N59" s="360">
        <f>M57+M62</f>
        <v>397000</v>
      </c>
      <c r="O59" s="125">
        <v>200</v>
      </c>
    </row>
    <row r="60" spans="1:15" x14ac:dyDescent="0.2">
      <c r="A60" s="130" t="s">
        <v>277</v>
      </c>
      <c r="B60" s="131"/>
      <c r="C60" s="131"/>
      <c r="D60" s="131"/>
      <c r="E60" s="131"/>
      <c r="F60" s="355">
        <v>244</v>
      </c>
      <c r="G60" s="355">
        <v>226</v>
      </c>
      <c r="H60" s="356">
        <f t="shared" si="0"/>
        <v>0</v>
      </c>
      <c r="I60" s="133"/>
      <c r="J60" s="133"/>
      <c r="K60" s="133"/>
      <c r="L60" s="133"/>
    </row>
    <row r="61" spans="1:15" x14ac:dyDescent="0.2">
      <c r="A61" s="130" t="s">
        <v>278</v>
      </c>
      <c r="B61" s="131"/>
      <c r="C61" s="131"/>
      <c r="D61" s="131"/>
      <c r="E61" s="131"/>
      <c r="F61" s="355">
        <v>244</v>
      </c>
      <c r="G61" s="355">
        <v>290</v>
      </c>
      <c r="H61" s="356">
        <v>44000</v>
      </c>
      <c r="I61" s="133"/>
      <c r="J61" s="133"/>
      <c r="K61" s="133"/>
      <c r="L61" s="133"/>
    </row>
    <row r="62" spans="1:15" x14ac:dyDescent="0.2">
      <c r="A62" s="130" t="s">
        <v>279</v>
      </c>
      <c r="B62" s="131"/>
      <c r="C62" s="131"/>
      <c r="D62" s="131"/>
      <c r="E62" s="131"/>
      <c r="F62" s="355">
        <v>244</v>
      </c>
      <c r="G62" s="355">
        <v>310</v>
      </c>
      <c r="H62" s="356">
        <v>0</v>
      </c>
      <c r="I62" s="133"/>
      <c r="J62" s="133"/>
      <c r="K62" s="133"/>
      <c r="L62" s="133"/>
      <c r="M62" s="323">
        <f>H62+H63</f>
        <v>3000</v>
      </c>
    </row>
    <row r="63" spans="1:15" x14ac:dyDescent="0.2">
      <c r="A63" s="130" t="s">
        <v>280</v>
      </c>
      <c r="B63" s="131"/>
      <c r="C63" s="131"/>
      <c r="D63" s="131"/>
      <c r="E63" s="131"/>
      <c r="F63" s="355">
        <v>244</v>
      </c>
      <c r="G63" s="355">
        <v>340</v>
      </c>
      <c r="H63" s="356">
        <v>3000</v>
      </c>
      <c r="I63" s="133"/>
      <c r="J63" s="133"/>
      <c r="K63" s="133"/>
      <c r="L63" s="133"/>
    </row>
    <row r="64" spans="1:15" x14ac:dyDescent="0.2">
      <c r="A64" s="130" t="s">
        <v>278</v>
      </c>
      <c r="B64" s="131"/>
      <c r="C64" s="131"/>
      <c r="D64" s="131"/>
      <c r="E64" s="131"/>
      <c r="F64" s="132">
        <v>851</v>
      </c>
      <c r="G64" s="132">
        <v>290</v>
      </c>
      <c r="H64" s="133">
        <v>6000</v>
      </c>
      <c r="I64" s="133"/>
      <c r="J64" s="133"/>
      <c r="K64" s="133"/>
      <c r="L64" s="133"/>
      <c r="M64" s="323">
        <f>H64+H65+H66</f>
        <v>26000</v>
      </c>
      <c r="O64" s="125">
        <v>800</v>
      </c>
    </row>
    <row r="65" spans="1:12" x14ac:dyDescent="0.2">
      <c r="A65" s="130" t="s">
        <v>278</v>
      </c>
      <c r="B65" s="131"/>
      <c r="C65" s="131"/>
      <c r="D65" s="131"/>
      <c r="E65" s="131"/>
      <c r="F65" s="132">
        <v>852</v>
      </c>
      <c r="G65" s="132">
        <v>290</v>
      </c>
      <c r="H65" s="133">
        <v>0</v>
      </c>
      <c r="I65" s="133"/>
      <c r="J65" s="133"/>
      <c r="K65" s="133"/>
      <c r="L65" s="133"/>
    </row>
    <row r="66" spans="1:12" x14ac:dyDescent="0.2">
      <c r="A66" s="130" t="s">
        <v>464</v>
      </c>
      <c r="B66" s="131"/>
      <c r="C66" s="131"/>
      <c r="D66" s="131"/>
      <c r="E66" s="131"/>
      <c r="F66" s="132">
        <v>853</v>
      </c>
      <c r="G66" s="132">
        <v>290</v>
      </c>
      <c r="H66" s="133">
        <v>20000</v>
      </c>
      <c r="I66" s="133"/>
      <c r="J66" s="133"/>
      <c r="K66" s="133"/>
      <c r="L66" s="133"/>
    </row>
    <row r="67" spans="1:12" s="129" customFormat="1" x14ac:dyDescent="0.2">
      <c r="A67" s="134" t="s">
        <v>290</v>
      </c>
      <c r="B67" s="135"/>
      <c r="C67" s="135"/>
      <c r="D67" s="135"/>
      <c r="E67" s="135"/>
      <c r="F67" s="136"/>
      <c r="G67" s="136"/>
      <c r="H67" s="137">
        <f>H54+H55+H56+H57+H58+H59+H60+H61+H62+H63+H64+H65+H66</f>
        <v>1564300</v>
      </c>
      <c r="I67" s="137">
        <f>I54+I55+I56+I57+I58+I59+I60+I61+I62+I63+I64+I65</f>
        <v>0</v>
      </c>
      <c r="J67" s="137">
        <f>J54+J55+J56+J57+J58+J59+J60+J61+J62+J63+J64+J65</f>
        <v>0</v>
      </c>
      <c r="K67" s="137">
        <f>K54+K55+K56+K57+K58+K59+K60+K61+K62+K63+K64+K65</f>
        <v>0</v>
      </c>
      <c r="L67" s="137">
        <f>L54+L55+L56+L57+L58+L59+L60+L61+L62+L63+L64+L65</f>
        <v>0</v>
      </c>
    </row>
    <row r="68" spans="1:12" x14ac:dyDescent="0.2">
      <c r="A68" s="130" t="s">
        <v>41</v>
      </c>
      <c r="B68" s="131" t="s">
        <v>180</v>
      </c>
      <c r="C68" s="131" t="s">
        <v>13</v>
      </c>
      <c r="D68" s="131" t="s">
        <v>14</v>
      </c>
      <c r="E68" s="131" t="s">
        <v>458</v>
      </c>
      <c r="F68" s="132">
        <v>244</v>
      </c>
      <c r="G68" s="132">
        <v>310</v>
      </c>
      <c r="H68" s="133">
        <v>0</v>
      </c>
      <c r="I68" s="133"/>
      <c r="J68" s="133"/>
      <c r="K68" s="133"/>
      <c r="L68" s="133"/>
    </row>
    <row r="69" spans="1:12" s="129" customFormat="1" x14ac:dyDescent="0.2">
      <c r="A69" s="134" t="s">
        <v>271</v>
      </c>
      <c r="B69" s="135"/>
      <c r="C69" s="135"/>
      <c r="D69" s="135"/>
      <c r="E69" s="135"/>
      <c r="F69" s="136"/>
      <c r="G69" s="136"/>
      <c r="H69" s="137">
        <f>H68</f>
        <v>0</v>
      </c>
      <c r="I69" s="137">
        <f>I68</f>
        <v>0</v>
      </c>
      <c r="J69" s="137">
        <f>J68</f>
        <v>0</v>
      </c>
      <c r="K69" s="137">
        <f>K68</f>
        <v>0</v>
      </c>
      <c r="L69" s="137">
        <f>L68</f>
        <v>0</v>
      </c>
    </row>
    <row r="70" spans="1:12" x14ac:dyDescent="0.2">
      <c r="A70" s="130" t="s">
        <v>256</v>
      </c>
      <c r="B70" s="131" t="s">
        <v>180</v>
      </c>
      <c r="C70" s="131" t="s">
        <v>49</v>
      </c>
      <c r="D70" s="131" t="s">
        <v>51</v>
      </c>
      <c r="E70" s="131" t="s">
        <v>459</v>
      </c>
      <c r="F70" s="132">
        <v>540</v>
      </c>
      <c r="G70" s="132">
        <v>251</v>
      </c>
      <c r="H70" s="133">
        <v>12000</v>
      </c>
      <c r="I70" s="133"/>
      <c r="J70" s="133"/>
      <c r="K70" s="133"/>
      <c r="L70" s="133"/>
    </row>
    <row r="71" spans="1:12" s="129" customFormat="1" x14ac:dyDescent="0.2">
      <c r="A71" s="134" t="s">
        <v>271</v>
      </c>
      <c r="B71" s="135"/>
      <c r="C71" s="135"/>
      <c r="D71" s="135"/>
      <c r="E71" s="135"/>
      <c r="F71" s="136"/>
      <c r="G71" s="136"/>
      <c r="H71" s="137">
        <f>H70</f>
        <v>12000</v>
      </c>
      <c r="I71" s="137">
        <f>I70</f>
        <v>0</v>
      </c>
      <c r="J71" s="137">
        <f>J70</f>
        <v>0</v>
      </c>
      <c r="K71" s="137">
        <f>K70</f>
        <v>0</v>
      </c>
      <c r="L71" s="137">
        <f>L70</f>
        <v>0</v>
      </c>
    </row>
    <row r="72" spans="1:12" s="129" customFormat="1" x14ac:dyDescent="0.2">
      <c r="A72" s="134" t="s">
        <v>292</v>
      </c>
      <c r="B72" s="135"/>
      <c r="C72" s="135"/>
      <c r="D72" s="135"/>
      <c r="E72" s="135"/>
      <c r="F72" s="136"/>
      <c r="G72" s="136"/>
      <c r="H72" s="137">
        <f>H7+H23+H25+H39+H41+H45+H47+H48+H53+H67+H69+H71</f>
        <v>7241856</v>
      </c>
      <c r="I72" s="137">
        <f t="shared" ref="I72:L72" si="1">I7+I23+I25+I39+I41+I45+I47+I48+I53+I67+I69+I71</f>
        <v>0</v>
      </c>
      <c r="J72" s="137">
        <f t="shared" si="1"/>
        <v>0</v>
      </c>
      <c r="K72" s="137">
        <f t="shared" si="1"/>
        <v>0</v>
      </c>
      <c r="L72" s="137">
        <f t="shared" si="1"/>
        <v>0</v>
      </c>
    </row>
    <row r="74" spans="1:12" x14ac:dyDescent="0.2">
      <c r="A74" s="125" t="s">
        <v>466</v>
      </c>
      <c r="E74" s="138" t="s">
        <v>467</v>
      </c>
    </row>
    <row r="76" spans="1:12" x14ac:dyDescent="0.2">
      <c r="A76" s="125" t="s">
        <v>361</v>
      </c>
      <c r="E76" s="138" t="s">
        <v>349</v>
      </c>
    </row>
  </sheetData>
  <mergeCells count="2">
    <mergeCell ref="A1:L1"/>
    <mergeCell ref="A2:L2"/>
  </mergeCells>
  <pageMargins left="0.39370078740157483" right="0.39370078740157483" top="0.39370078740157483" bottom="0.39370078740157483" header="0.51181102362204722" footer="0.51181102362204722"/>
  <pageSetup paperSize="9" scale="8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3:D26"/>
  <sheetViews>
    <sheetView workbookViewId="0">
      <selection activeCell="C4" sqref="C4:D6"/>
    </sheetView>
  </sheetViews>
  <sheetFormatPr defaultColWidth="9.33203125" defaultRowHeight="12.75" x14ac:dyDescent="0.2"/>
  <cols>
    <col min="1" max="1" width="31" style="28" customWidth="1"/>
    <col min="2" max="2" width="35" style="28" customWidth="1"/>
    <col min="3" max="3" width="27.6640625" style="28" customWidth="1"/>
    <col min="4" max="16384" width="9.33203125" style="28"/>
  </cols>
  <sheetData>
    <row r="3" spans="1:4" ht="17.45" customHeight="1" x14ac:dyDescent="0.2">
      <c r="C3" s="27"/>
      <c r="D3" s="120"/>
    </row>
    <row r="4" spans="1:4" ht="41.45" customHeight="1" x14ac:dyDescent="0.2">
      <c r="C4" s="500" t="s">
        <v>577</v>
      </c>
      <c r="D4" s="461"/>
    </row>
    <row r="5" spans="1:4" x14ac:dyDescent="0.2">
      <c r="C5" s="461"/>
      <c r="D5" s="461"/>
    </row>
    <row r="6" spans="1:4" ht="43.5" customHeight="1" x14ac:dyDescent="0.2">
      <c r="C6" s="461"/>
      <c r="D6" s="461"/>
    </row>
    <row r="7" spans="1:4" ht="24.75" customHeight="1" x14ac:dyDescent="0.2">
      <c r="A7" s="506" t="s">
        <v>481</v>
      </c>
      <c r="B7" s="506"/>
      <c r="C7" s="506"/>
      <c r="D7" s="506"/>
    </row>
    <row r="8" spans="1:4" ht="38.25" customHeight="1" thickBot="1" x14ac:dyDescent="0.25">
      <c r="A8" s="30"/>
      <c r="B8" s="30"/>
      <c r="C8" s="29"/>
    </row>
    <row r="9" spans="1:4" ht="38.25" customHeight="1" thickBot="1" x14ac:dyDescent="0.25">
      <c r="A9" s="289" t="s">
        <v>81</v>
      </c>
      <c r="B9" s="489" t="s">
        <v>78</v>
      </c>
      <c r="C9" s="498"/>
      <c r="D9" s="239" t="s">
        <v>387</v>
      </c>
    </row>
    <row r="10" spans="1:4" x14ac:dyDescent="0.2">
      <c r="A10" s="118">
        <v>2</v>
      </c>
      <c r="B10" s="491">
        <v>3</v>
      </c>
      <c r="C10" s="499"/>
      <c r="D10" s="31"/>
    </row>
    <row r="11" spans="1:4" x14ac:dyDescent="0.2">
      <c r="A11" s="290" t="s">
        <v>388</v>
      </c>
      <c r="B11" s="501" t="s">
        <v>389</v>
      </c>
      <c r="C11" s="502"/>
      <c r="D11" s="31">
        <v>0</v>
      </c>
    </row>
    <row r="12" spans="1:4" ht="12.75" customHeight="1" x14ac:dyDescent="0.2">
      <c r="A12" s="291" t="s">
        <v>390</v>
      </c>
      <c r="B12" s="503" t="s">
        <v>82</v>
      </c>
      <c r="C12" s="504"/>
      <c r="D12" s="119">
        <v>0</v>
      </c>
    </row>
    <row r="13" spans="1:4" ht="29.25" customHeight="1" x14ac:dyDescent="0.2">
      <c r="A13" s="63" t="s">
        <v>391</v>
      </c>
      <c r="B13" s="503" t="s">
        <v>80</v>
      </c>
      <c r="C13" s="504"/>
      <c r="D13" s="119">
        <v>0</v>
      </c>
    </row>
    <row r="14" spans="1:4" ht="31.5" customHeight="1" x14ac:dyDescent="0.2">
      <c r="A14" s="63" t="s">
        <v>392</v>
      </c>
      <c r="B14" s="503" t="s">
        <v>157</v>
      </c>
      <c r="C14" s="505"/>
      <c r="D14" s="119">
        <v>0</v>
      </c>
    </row>
    <row r="15" spans="1:4" ht="12.75" customHeight="1" x14ac:dyDescent="0.2">
      <c r="A15" s="63" t="s">
        <v>370</v>
      </c>
      <c r="B15" s="485" t="s">
        <v>371</v>
      </c>
      <c r="C15" s="497"/>
      <c r="D15" s="292">
        <v>0</v>
      </c>
    </row>
    <row r="18" spans="1:3" x14ac:dyDescent="0.2">
      <c r="A18" t="s">
        <v>555</v>
      </c>
      <c r="B18"/>
      <c r="C18" t="s">
        <v>467</v>
      </c>
    </row>
    <row r="19" spans="1:3" x14ac:dyDescent="0.2">
      <c r="A19"/>
      <c r="B19"/>
      <c r="C19"/>
    </row>
    <row r="20" spans="1:3" x14ac:dyDescent="0.2">
      <c r="A20"/>
      <c r="B20"/>
      <c r="C20"/>
    </row>
    <row r="21" spans="1:3" x14ac:dyDescent="0.2">
      <c r="A21" t="s">
        <v>348</v>
      </c>
      <c r="B21"/>
      <c r="C21" t="s">
        <v>349</v>
      </c>
    </row>
    <row r="22" spans="1:3" x14ac:dyDescent="0.2">
      <c r="A22"/>
      <c r="B22"/>
      <c r="C22"/>
    </row>
    <row r="23" spans="1:3" x14ac:dyDescent="0.2">
      <c r="A23" t="s">
        <v>312</v>
      </c>
      <c r="B23"/>
      <c r="C23"/>
    </row>
    <row r="24" spans="1:3" x14ac:dyDescent="0.2">
      <c r="A24"/>
      <c r="B24"/>
      <c r="C24"/>
    </row>
    <row r="25" spans="1:3" x14ac:dyDescent="0.2">
      <c r="A25"/>
      <c r="B25"/>
      <c r="C25"/>
    </row>
    <row r="26" spans="1:3" x14ac:dyDescent="0.2">
      <c r="A26" t="s">
        <v>358</v>
      </c>
      <c r="B26"/>
      <c r="C26"/>
    </row>
  </sheetData>
  <mergeCells count="9">
    <mergeCell ref="B15:C15"/>
    <mergeCell ref="B9:C9"/>
    <mergeCell ref="B10:C10"/>
    <mergeCell ref="C4:D6"/>
    <mergeCell ref="B11:C11"/>
    <mergeCell ref="B12:C12"/>
    <mergeCell ref="B13:C13"/>
    <mergeCell ref="B14:C14"/>
    <mergeCell ref="A7:D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6"/>
  <sheetViews>
    <sheetView tabSelected="1" workbookViewId="0">
      <selection activeCell="B1" sqref="B1:C1"/>
    </sheetView>
  </sheetViews>
  <sheetFormatPr defaultRowHeight="18.75" x14ac:dyDescent="0.3"/>
  <cols>
    <col min="1" max="1" width="21.83203125" style="45" customWidth="1"/>
    <col min="2" max="2" width="84.83203125" style="45" customWidth="1"/>
    <col min="3" max="3" width="0.83203125" style="45" customWidth="1"/>
    <col min="4" max="4" width="15.6640625" style="45" customWidth="1"/>
    <col min="5" max="16384" width="9.33203125" style="45"/>
  </cols>
  <sheetData>
    <row r="1" spans="1:10" ht="92.25" customHeight="1" x14ac:dyDescent="0.3">
      <c r="B1" s="508" t="s">
        <v>578</v>
      </c>
      <c r="C1" s="508"/>
      <c r="D1" s="27"/>
      <c r="I1" s="28"/>
      <c r="J1" s="28"/>
    </row>
    <row r="2" spans="1:10" ht="47.25" customHeight="1" x14ac:dyDescent="0.3">
      <c r="A2" s="507" t="s">
        <v>351</v>
      </c>
      <c r="B2" s="507"/>
    </row>
    <row r="4" spans="1:10" x14ac:dyDescent="0.3">
      <c r="A4" s="53" t="s">
        <v>28</v>
      </c>
      <c r="B4" s="53" t="s">
        <v>19</v>
      </c>
    </row>
    <row r="5" spans="1:10" ht="32.25" x14ac:dyDescent="0.3">
      <c r="A5" s="54" t="s">
        <v>180</v>
      </c>
      <c r="B5" s="44" t="s">
        <v>352</v>
      </c>
    </row>
    <row r="8" spans="1:10" x14ac:dyDescent="0.3">
      <c r="A8" t="s">
        <v>555</v>
      </c>
      <c r="B8"/>
      <c r="C8"/>
      <c r="D8" t="s">
        <v>467</v>
      </c>
      <c r="F8"/>
      <c r="G8"/>
    </row>
    <row r="9" spans="1:10" ht="1.5" customHeight="1" x14ac:dyDescent="0.3">
      <c r="A9"/>
      <c r="B9"/>
      <c r="C9"/>
      <c r="D9"/>
      <c r="F9"/>
      <c r="G9"/>
    </row>
    <row r="10" spans="1:10" ht="1.5" customHeight="1" x14ac:dyDescent="0.3">
      <c r="A10"/>
      <c r="B10"/>
      <c r="C10"/>
      <c r="D10"/>
      <c r="F10"/>
      <c r="G10"/>
    </row>
    <row r="11" spans="1:10" x14ac:dyDescent="0.3">
      <c r="A11" t="s">
        <v>348</v>
      </c>
      <c r="B11"/>
      <c r="C11"/>
      <c r="D11" t="s">
        <v>349</v>
      </c>
      <c r="F11"/>
      <c r="G11"/>
    </row>
    <row r="12" spans="1:10" ht="2.25" customHeight="1" x14ac:dyDescent="0.3">
      <c r="A12"/>
      <c r="B12"/>
      <c r="C12"/>
      <c r="D12"/>
      <c r="E12"/>
      <c r="F12"/>
      <c r="G12"/>
    </row>
    <row r="13" spans="1:10" x14ac:dyDescent="0.3">
      <c r="A13" t="s">
        <v>312</v>
      </c>
      <c r="B13"/>
      <c r="C13"/>
      <c r="D13"/>
      <c r="E13"/>
      <c r="F13"/>
      <c r="G13"/>
    </row>
    <row r="14" spans="1:10" ht="3.75" customHeight="1" x14ac:dyDescent="0.3">
      <c r="A14"/>
      <c r="B14"/>
      <c r="C14"/>
      <c r="D14"/>
      <c r="E14"/>
      <c r="F14"/>
      <c r="G14"/>
    </row>
    <row r="15" spans="1:10" ht="6.75" customHeight="1" x14ac:dyDescent="0.3">
      <c r="A15"/>
      <c r="B15"/>
      <c r="C15"/>
      <c r="D15"/>
      <c r="E15"/>
      <c r="F15"/>
      <c r="G15"/>
    </row>
    <row r="16" spans="1:10" x14ac:dyDescent="0.3">
      <c r="A16" t="s">
        <v>358</v>
      </c>
      <c r="B16"/>
      <c r="C16"/>
      <c r="D16"/>
      <c r="E16"/>
      <c r="F16"/>
      <c r="G16"/>
    </row>
  </sheetData>
  <mergeCells count="2">
    <mergeCell ref="A2:B2"/>
    <mergeCell ref="B1:C1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48"/>
  <sheetViews>
    <sheetView zoomScale="75" workbookViewId="0">
      <selection activeCell="E1" sqref="E1"/>
    </sheetView>
  </sheetViews>
  <sheetFormatPr defaultRowHeight="11.25" x14ac:dyDescent="0.2"/>
  <cols>
    <col min="1" max="1" width="19.33203125" customWidth="1"/>
    <col min="2" max="2" width="80.83203125" customWidth="1"/>
    <col min="3" max="3" width="30.83203125" customWidth="1"/>
    <col min="4" max="4" width="23.5" customWidth="1"/>
    <col min="5" max="5" width="23.6640625" customWidth="1"/>
  </cols>
  <sheetData>
    <row r="1" spans="1:6" ht="183" customHeight="1" x14ac:dyDescent="0.2">
      <c r="E1" s="124" t="s">
        <v>579</v>
      </c>
    </row>
    <row r="2" spans="1:6" ht="12.75" customHeight="1" x14ac:dyDescent="0.2"/>
    <row r="3" spans="1:6" ht="4.5" customHeight="1" x14ac:dyDescent="0.2"/>
    <row r="4" spans="1:6" ht="16.5" hidden="1" customHeight="1" x14ac:dyDescent="0.2"/>
    <row r="5" spans="1:6" ht="23.25" customHeight="1" x14ac:dyDescent="0.3">
      <c r="A5" s="509" t="s">
        <v>16</v>
      </c>
      <c r="B5" s="509"/>
      <c r="C5" s="509"/>
      <c r="D5" s="509"/>
      <c r="E5" s="509"/>
    </row>
    <row r="6" spans="1:6" ht="13.5" customHeight="1" x14ac:dyDescent="0.3">
      <c r="A6" s="121"/>
      <c r="B6" s="121"/>
      <c r="C6" s="121"/>
      <c r="D6" s="121"/>
    </row>
    <row r="7" spans="1:6" ht="18.75" customHeight="1" x14ac:dyDescent="0.2">
      <c r="A7" s="510" t="s">
        <v>482</v>
      </c>
      <c r="B7" s="510"/>
      <c r="C7" s="510"/>
      <c r="D7" s="510"/>
      <c r="E7" s="510"/>
    </row>
    <row r="8" spans="1:6" ht="43.5" customHeight="1" x14ac:dyDescent="0.2">
      <c r="A8" s="510" t="s">
        <v>17</v>
      </c>
      <c r="B8" s="510"/>
      <c r="C8" s="510"/>
      <c r="D8" s="510"/>
      <c r="E8" s="510"/>
    </row>
    <row r="9" spans="1:6" ht="12.75" customHeight="1" x14ac:dyDescent="0.2">
      <c r="A9" s="55"/>
      <c r="B9" s="55"/>
      <c r="C9" s="358"/>
      <c r="D9" s="358"/>
      <c r="E9" s="55"/>
    </row>
    <row r="10" spans="1:6" ht="12" x14ac:dyDescent="0.25">
      <c r="A10" s="511" t="s">
        <v>18</v>
      </c>
      <c r="B10" s="511" t="s">
        <v>19</v>
      </c>
      <c r="C10" s="512" t="s">
        <v>162</v>
      </c>
      <c r="D10" s="513"/>
      <c r="E10" s="514"/>
    </row>
    <row r="11" spans="1:6" ht="66.75" customHeight="1" x14ac:dyDescent="0.2">
      <c r="A11" s="511"/>
      <c r="B11" s="511"/>
      <c r="C11" s="397">
        <v>2017</v>
      </c>
      <c r="D11" s="397">
        <v>2018</v>
      </c>
      <c r="E11" s="398">
        <v>2019</v>
      </c>
    </row>
    <row r="12" spans="1:6" ht="15.75" x14ac:dyDescent="0.2">
      <c r="A12" s="47">
        <v>1</v>
      </c>
      <c r="B12" s="47">
        <v>2</v>
      </c>
      <c r="C12" s="359">
        <v>3</v>
      </c>
      <c r="D12" s="359">
        <v>4</v>
      </c>
      <c r="E12" s="47">
        <v>5</v>
      </c>
    </row>
    <row r="13" spans="1:6" ht="17.25" customHeight="1" x14ac:dyDescent="0.2">
      <c r="A13" s="20" t="s">
        <v>34</v>
      </c>
      <c r="B13" s="56" t="s">
        <v>33</v>
      </c>
      <c r="C13" s="21">
        <f t="shared" ref="C13:D13" si="0">C14+C15+C16+C17</f>
        <v>5265.6</v>
      </c>
      <c r="D13" s="21">
        <f t="shared" si="0"/>
        <v>5333.7</v>
      </c>
      <c r="E13" s="21">
        <f>E14+E15+E16+E17</f>
        <v>5352</v>
      </c>
    </row>
    <row r="14" spans="1:6" ht="45" customHeight="1" x14ac:dyDescent="0.2">
      <c r="A14" s="22" t="s">
        <v>38</v>
      </c>
      <c r="B14" s="23" t="s">
        <v>37</v>
      </c>
      <c r="C14" s="24">
        <v>982.6</v>
      </c>
      <c r="D14" s="24">
        <v>982.6</v>
      </c>
      <c r="E14" s="24">
        <v>982.6</v>
      </c>
      <c r="F14" t="s">
        <v>442</v>
      </c>
    </row>
    <row r="15" spans="1:6" ht="59.25" customHeight="1" x14ac:dyDescent="0.2">
      <c r="A15" s="22" t="s">
        <v>40</v>
      </c>
      <c r="B15" s="23" t="s">
        <v>39</v>
      </c>
      <c r="C15" s="24">
        <v>2382.9</v>
      </c>
      <c r="D15" s="24">
        <v>2451</v>
      </c>
      <c r="E15" s="24">
        <v>2469.3000000000002</v>
      </c>
      <c r="F15" t="s">
        <v>442</v>
      </c>
    </row>
    <row r="16" spans="1:6" ht="15.75" x14ac:dyDescent="0.2">
      <c r="A16" s="20" t="s">
        <v>25</v>
      </c>
      <c r="B16" s="235" t="s">
        <v>26</v>
      </c>
      <c r="C16" s="235">
        <v>50</v>
      </c>
      <c r="D16" s="235">
        <v>50</v>
      </c>
      <c r="E16" s="21">
        <v>50</v>
      </c>
      <c r="F16" t="s">
        <v>442</v>
      </c>
    </row>
    <row r="17" spans="1:6" ht="15.75" x14ac:dyDescent="0.2">
      <c r="A17" s="20" t="s">
        <v>21</v>
      </c>
      <c r="B17" s="235" t="s">
        <v>36</v>
      </c>
      <c r="C17" s="235">
        <v>1850.1</v>
      </c>
      <c r="D17" s="235">
        <v>1850.1</v>
      </c>
      <c r="E17" s="21">
        <v>1850.1</v>
      </c>
      <c r="F17" t="s">
        <v>442</v>
      </c>
    </row>
    <row r="18" spans="1:6" ht="15.75" x14ac:dyDescent="0.2">
      <c r="A18" s="20" t="s">
        <v>285</v>
      </c>
      <c r="B18" s="249" t="s">
        <v>377</v>
      </c>
      <c r="C18" s="249"/>
      <c r="D18" s="249"/>
      <c r="E18" s="21"/>
    </row>
    <row r="19" spans="1:6" ht="15.75" x14ac:dyDescent="0.2">
      <c r="A19" s="22" t="s">
        <v>286</v>
      </c>
      <c r="B19" s="247" t="s">
        <v>378</v>
      </c>
      <c r="C19" s="247"/>
      <c r="D19" s="247"/>
      <c r="E19" s="24"/>
    </row>
    <row r="20" spans="1:6" ht="49.5" customHeight="1" x14ac:dyDescent="0.2">
      <c r="A20" s="20" t="s">
        <v>242</v>
      </c>
      <c r="B20" s="56" t="s">
        <v>243</v>
      </c>
      <c r="C20" s="21">
        <f t="shared" ref="C20:D20" si="1">C21</f>
        <v>150</v>
      </c>
      <c r="D20" s="21">
        <f t="shared" si="1"/>
        <v>160</v>
      </c>
      <c r="E20" s="21">
        <f>E21</f>
        <v>160</v>
      </c>
    </row>
    <row r="21" spans="1:6" ht="42" customHeight="1" x14ac:dyDescent="0.2">
      <c r="A21" s="293" t="s">
        <v>244</v>
      </c>
      <c r="B21" s="122" t="s">
        <v>245</v>
      </c>
      <c r="C21" s="399">
        <v>150</v>
      </c>
      <c r="D21" s="399">
        <v>160</v>
      </c>
      <c r="E21" s="294">
        <v>160</v>
      </c>
    </row>
    <row r="22" spans="1:6" ht="42" customHeight="1" x14ac:dyDescent="0.2">
      <c r="A22" s="20" t="s">
        <v>393</v>
      </c>
      <c r="B22" s="279" t="s">
        <v>383</v>
      </c>
      <c r="C22" s="279"/>
      <c r="D22" s="279"/>
      <c r="E22" s="21"/>
    </row>
    <row r="23" spans="1:6" ht="42" customHeight="1" x14ac:dyDescent="0.2">
      <c r="A23" s="22" t="s">
        <v>394</v>
      </c>
      <c r="B23" s="280" t="s">
        <v>384</v>
      </c>
      <c r="C23" s="280"/>
      <c r="D23" s="280"/>
      <c r="E23" s="24"/>
    </row>
    <row r="24" spans="1:6" ht="15.75" x14ac:dyDescent="0.2">
      <c r="A24" s="20" t="s">
        <v>246</v>
      </c>
      <c r="B24" s="57" t="s">
        <v>247</v>
      </c>
      <c r="C24" s="21">
        <f t="shared" ref="C24:D24" si="2">C25+C26+C27+C28</f>
        <v>250</v>
      </c>
      <c r="D24" s="21">
        <f t="shared" si="2"/>
        <v>260.60000000000002</v>
      </c>
      <c r="E24" s="21">
        <f>E25+E26+E27+E28</f>
        <v>279.89999999999998</v>
      </c>
    </row>
    <row r="25" spans="1:6" ht="15.75" x14ac:dyDescent="0.2">
      <c r="A25" s="22" t="s">
        <v>248</v>
      </c>
      <c r="B25" s="23" t="s">
        <v>249</v>
      </c>
      <c r="C25" s="23">
        <v>110</v>
      </c>
      <c r="D25" s="23">
        <v>110.6</v>
      </c>
      <c r="E25" s="24">
        <v>129.9</v>
      </c>
    </row>
    <row r="26" spans="1:6" ht="15.75" x14ac:dyDescent="0.2">
      <c r="A26" s="22" t="s">
        <v>248</v>
      </c>
      <c r="B26" s="23" t="s">
        <v>250</v>
      </c>
      <c r="C26" s="23">
        <v>50</v>
      </c>
      <c r="D26" s="23">
        <v>50</v>
      </c>
      <c r="E26" s="24">
        <v>50</v>
      </c>
    </row>
    <row r="27" spans="1:6" ht="15.75" x14ac:dyDescent="0.2">
      <c r="A27" s="22" t="s">
        <v>248</v>
      </c>
      <c r="B27" s="23" t="s">
        <v>251</v>
      </c>
      <c r="C27" s="23">
        <v>40</v>
      </c>
      <c r="D27" s="23">
        <v>40</v>
      </c>
      <c r="E27" s="24">
        <v>40</v>
      </c>
    </row>
    <row r="28" spans="1:6" ht="15.75" x14ac:dyDescent="0.2">
      <c r="A28" s="22" t="s">
        <v>252</v>
      </c>
      <c r="B28" s="23" t="s">
        <v>253</v>
      </c>
      <c r="C28" s="23">
        <v>50</v>
      </c>
      <c r="D28" s="23">
        <v>60</v>
      </c>
      <c r="E28" s="24">
        <v>60</v>
      </c>
    </row>
    <row r="29" spans="1:6" ht="15.75" x14ac:dyDescent="0.2">
      <c r="A29" s="20" t="s">
        <v>43</v>
      </c>
      <c r="B29" s="56" t="s">
        <v>5</v>
      </c>
      <c r="C29" s="21">
        <f t="shared" ref="C29:D29" si="3">C30+C31</f>
        <v>1564.3</v>
      </c>
      <c r="D29" s="21">
        <f t="shared" si="3"/>
        <v>1564.3</v>
      </c>
      <c r="E29" s="21">
        <f>E30+E31</f>
        <v>1615</v>
      </c>
    </row>
    <row r="30" spans="1:6" ht="15.75" x14ac:dyDescent="0.2">
      <c r="A30" s="22" t="s">
        <v>45</v>
      </c>
      <c r="B30" s="25" t="s">
        <v>254</v>
      </c>
      <c r="C30" s="25">
        <v>1564.3</v>
      </c>
      <c r="D30" s="25">
        <v>1564.3</v>
      </c>
      <c r="E30" s="24">
        <v>1615</v>
      </c>
    </row>
    <row r="31" spans="1:6" ht="15.75" x14ac:dyDescent="0.2">
      <c r="A31" s="22" t="s">
        <v>45</v>
      </c>
      <c r="B31" s="25"/>
      <c r="C31" s="25"/>
      <c r="D31" s="25"/>
      <c r="E31" s="24"/>
    </row>
    <row r="32" spans="1:6" ht="15.75" x14ac:dyDescent="0.2">
      <c r="A32" s="20" t="s">
        <v>13</v>
      </c>
      <c r="B32" s="56" t="s">
        <v>41</v>
      </c>
      <c r="C32" s="21">
        <f t="shared" ref="C32:D32" si="4">C33</f>
        <v>0</v>
      </c>
      <c r="D32" s="21">
        <f t="shared" si="4"/>
        <v>0</v>
      </c>
      <c r="E32" s="21">
        <f>E33</f>
        <v>0</v>
      </c>
    </row>
    <row r="33" spans="1:5" ht="15.75" x14ac:dyDescent="0.2">
      <c r="A33" s="22" t="s">
        <v>14</v>
      </c>
      <c r="B33" s="25" t="s">
        <v>255</v>
      </c>
      <c r="C33" s="25"/>
      <c r="D33" s="25"/>
      <c r="E33" s="24"/>
    </row>
    <row r="34" spans="1:5" ht="57" customHeight="1" x14ac:dyDescent="0.2">
      <c r="A34" s="20" t="s">
        <v>49</v>
      </c>
      <c r="B34" s="56" t="s">
        <v>4</v>
      </c>
      <c r="C34" s="21" t="str">
        <f t="shared" ref="C34:D34" si="5">C35</f>
        <v>12</v>
      </c>
      <c r="D34" s="21" t="str">
        <f t="shared" si="5"/>
        <v>12</v>
      </c>
      <c r="E34" s="21">
        <f>E35</f>
        <v>12</v>
      </c>
    </row>
    <row r="35" spans="1:5" ht="34.15" customHeight="1" x14ac:dyDescent="0.2">
      <c r="A35" s="22" t="s">
        <v>51</v>
      </c>
      <c r="B35" s="19" t="s">
        <v>256</v>
      </c>
      <c r="C35" s="19" t="s">
        <v>483</v>
      </c>
      <c r="D35" s="19" t="s">
        <v>483</v>
      </c>
      <c r="E35" s="24">
        <v>12</v>
      </c>
    </row>
    <row r="36" spans="1:5" ht="18.75" x14ac:dyDescent="0.2">
      <c r="A36" s="20"/>
      <c r="B36" s="26" t="s">
        <v>22</v>
      </c>
      <c r="C36" s="123">
        <f t="shared" ref="C36:D36" si="6">C13+C18+C20+C22+C24+C29+C32+C34</f>
        <v>7241.9000000000005</v>
      </c>
      <c r="D36" s="123">
        <f t="shared" si="6"/>
        <v>7330.6</v>
      </c>
      <c r="E36" s="123">
        <f>E13+E18+E20+E22+E24+E29+E32+E34</f>
        <v>7418.9</v>
      </c>
    </row>
    <row r="40" spans="1:5" x14ac:dyDescent="0.2">
      <c r="A40" t="s">
        <v>555</v>
      </c>
      <c r="C40" t="s">
        <v>467</v>
      </c>
    </row>
    <row r="43" spans="1:5" x14ac:dyDescent="0.2">
      <c r="A43" t="s">
        <v>348</v>
      </c>
      <c r="C43" t="s">
        <v>349</v>
      </c>
    </row>
    <row r="45" spans="1:5" x14ac:dyDescent="0.2">
      <c r="A45" t="s">
        <v>312</v>
      </c>
    </row>
    <row r="48" spans="1:5" x14ac:dyDescent="0.2">
      <c r="A48" t="s">
        <v>358</v>
      </c>
    </row>
  </sheetData>
  <mergeCells count="6">
    <mergeCell ref="A5:E5"/>
    <mergeCell ref="A7:E7"/>
    <mergeCell ref="A8:E8"/>
    <mergeCell ref="A10:A11"/>
    <mergeCell ref="B10:B11"/>
    <mergeCell ref="C10:E10"/>
  </mergeCells>
  <pageMargins left="0.78740157480314965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94"/>
  <sheetViews>
    <sheetView workbookViewId="0">
      <selection activeCell="E1" sqref="E1:I1"/>
    </sheetView>
  </sheetViews>
  <sheetFormatPr defaultRowHeight="12.75" x14ac:dyDescent="0.2"/>
  <cols>
    <col min="1" max="1" width="55.6640625" style="163" customWidth="1"/>
    <col min="2" max="3" width="8.33203125" style="163" customWidth="1"/>
    <col min="4" max="4" width="9" style="163" customWidth="1"/>
    <col min="5" max="5" width="16" style="163" customWidth="1"/>
    <col min="6" max="6" width="9.5" style="163" customWidth="1"/>
    <col min="7" max="7" width="14.5" style="163" customWidth="1"/>
    <col min="8" max="8" width="12.6640625" style="163" customWidth="1"/>
    <col min="9" max="9" width="15.1640625" style="163" customWidth="1"/>
    <col min="10" max="258" width="9.33203125" style="163"/>
    <col min="259" max="259" width="55.6640625" style="163" customWidth="1"/>
    <col min="260" max="261" width="8.33203125" style="163" customWidth="1"/>
    <col min="262" max="262" width="9" style="163" customWidth="1"/>
    <col min="263" max="263" width="16" style="163" customWidth="1"/>
    <col min="264" max="264" width="9.5" style="163" customWidth="1"/>
    <col min="265" max="265" width="15.1640625" style="163" customWidth="1"/>
    <col min="266" max="514" width="9.33203125" style="163"/>
    <col min="515" max="515" width="55.6640625" style="163" customWidth="1"/>
    <col min="516" max="517" width="8.33203125" style="163" customWidth="1"/>
    <col min="518" max="518" width="9" style="163" customWidth="1"/>
    <col min="519" max="519" width="16" style="163" customWidth="1"/>
    <col min="520" max="520" width="9.5" style="163" customWidth="1"/>
    <col min="521" max="521" width="15.1640625" style="163" customWidth="1"/>
    <col min="522" max="770" width="9.33203125" style="163"/>
    <col min="771" max="771" width="55.6640625" style="163" customWidth="1"/>
    <col min="772" max="773" width="8.33203125" style="163" customWidth="1"/>
    <col min="774" max="774" width="9" style="163" customWidth="1"/>
    <col min="775" max="775" width="16" style="163" customWidth="1"/>
    <col min="776" max="776" width="9.5" style="163" customWidth="1"/>
    <col min="777" max="777" width="15.1640625" style="163" customWidth="1"/>
    <col min="778" max="1026" width="9.33203125" style="163"/>
    <col min="1027" max="1027" width="55.6640625" style="163" customWidth="1"/>
    <col min="1028" max="1029" width="8.33203125" style="163" customWidth="1"/>
    <col min="1030" max="1030" width="9" style="163" customWidth="1"/>
    <col min="1031" max="1031" width="16" style="163" customWidth="1"/>
    <col min="1032" max="1032" width="9.5" style="163" customWidth="1"/>
    <col min="1033" max="1033" width="15.1640625" style="163" customWidth="1"/>
    <col min="1034" max="1282" width="9.33203125" style="163"/>
    <col min="1283" max="1283" width="55.6640625" style="163" customWidth="1"/>
    <col min="1284" max="1285" width="8.33203125" style="163" customWidth="1"/>
    <col min="1286" max="1286" width="9" style="163" customWidth="1"/>
    <col min="1287" max="1287" width="16" style="163" customWidth="1"/>
    <col min="1288" max="1288" width="9.5" style="163" customWidth="1"/>
    <col min="1289" max="1289" width="15.1640625" style="163" customWidth="1"/>
    <col min="1290" max="1538" width="9.33203125" style="163"/>
    <col min="1539" max="1539" width="55.6640625" style="163" customWidth="1"/>
    <col min="1540" max="1541" width="8.33203125" style="163" customWidth="1"/>
    <col min="1542" max="1542" width="9" style="163" customWidth="1"/>
    <col min="1543" max="1543" width="16" style="163" customWidth="1"/>
    <col min="1544" max="1544" width="9.5" style="163" customWidth="1"/>
    <col min="1545" max="1545" width="15.1640625" style="163" customWidth="1"/>
    <col min="1546" max="1794" width="9.33203125" style="163"/>
    <col min="1795" max="1795" width="55.6640625" style="163" customWidth="1"/>
    <col min="1796" max="1797" width="8.33203125" style="163" customWidth="1"/>
    <col min="1798" max="1798" width="9" style="163" customWidth="1"/>
    <col min="1799" max="1799" width="16" style="163" customWidth="1"/>
    <col min="1800" max="1800" width="9.5" style="163" customWidth="1"/>
    <col min="1801" max="1801" width="15.1640625" style="163" customWidth="1"/>
    <col min="1802" max="2050" width="9.33203125" style="163"/>
    <col min="2051" max="2051" width="55.6640625" style="163" customWidth="1"/>
    <col min="2052" max="2053" width="8.33203125" style="163" customWidth="1"/>
    <col min="2054" max="2054" width="9" style="163" customWidth="1"/>
    <col min="2055" max="2055" width="16" style="163" customWidth="1"/>
    <col min="2056" max="2056" width="9.5" style="163" customWidth="1"/>
    <col min="2057" max="2057" width="15.1640625" style="163" customWidth="1"/>
    <col min="2058" max="2306" width="9.33203125" style="163"/>
    <col min="2307" max="2307" width="55.6640625" style="163" customWidth="1"/>
    <col min="2308" max="2309" width="8.33203125" style="163" customWidth="1"/>
    <col min="2310" max="2310" width="9" style="163" customWidth="1"/>
    <col min="2311" max="2311" width="16" style="163" customWidth="1"/>
    <col min="2312" max="2312" width="9.5" style="163" customWidth="1"/>
    <col min="2313" max="2313" width="15.1640625" style="163" customWidth="1"/>
    <col min="2314" max="2562" width="9.33203125" style="163"/>
    <col min="2563" max="2563" width="55.6640625" style="163" customWidth="1"/>
    <col min="2564" max="2565" width="8.33203125" style="163" customWidth="1"/>
    <col min="2566" max="2566" width="9" style="163" customWidth="1"/>
    <col min="2567" max="2567" width="16" style="163" customWidth="1"/>
    <col min="2568" max="2568" width="9.5" style="163" customWidth="1"/>
    <col min="2569" max="2569" width="15.1640625" style="163" customWidth="1"/>
    <col min="2570" max="2818" width="9.33203125" style="163"/>
    <col min="2819" max="2819" width="55.6640625" style="163" customWidth="1"/>
    <col min="2820" max="2821" width="8.33203125" style="163" customWidth="1"/>
    <col min="2822" max="2822" width="9" style="163" customWidth="1"/>
    <col min="2823" max="2823" width="16" style="163" customWidth="1"/>
    <col min="2824" max="2824" width="9.5" style="163" customWidth="1"/>
    <col min="2825" max="2825" width="15.1640625" style="163" customWidth="1"/>
    <col min="2826" max="3074" width="9.33203125" style="163"/>
    <col min="3075" max="3075" width="55.6640625" style="163" customWidth="1"/>
    <col min="3076" max="3077" width="8.33203125" style="163" customWidth="1"/>
    <col min="3078" max="3078" width="9" style="163" customWidth="1"/>
    <col min="3079" max="3079" width="16" style="163" customWidth="1"/>
    <col min="3080" max="3080" width="9.5" style="163" customWidth="1"/>
    <col min="3081" max="3081" width="15.1640625" style="163" customWidth="1"/>
    <col min="3082" max="3330" width="9.33203125" style="163"/>
    <col min="3331" max="3331" width="55.6640625" style="163" customWidth="1"/>
    <col min="3332" max="3333" width="8.33203125" style="163" customWidth="1"/>
    <col min="3334" max="3334" width="9" style="163" customWidth="1"/>
    <col min="3335" max="3335" width="16" style="163" customWidth="1"/>
    <col min="3336" max="3336" width="9.5" style="163" customWidth="1"/>
    <col min="3337" max="3337" width="15.1640625" style="163" customWidth="1"/>
    <col min="3338" max="3586" width="9.33203125" style="163"/>
    <col min="3587" max="3587" width="55.6640625" style="163" customWidth="1"/>
    <col min="3588" max="3589" width="8.33203125" style="163" customWidth="1"/>
    <col min="3590" max="3590" width="9" style="163" customWidth="1"/>
    <col min="3591" max="3591" width="16" style="163" customWidth="1"/>
    <col min="3592" max="3592" width="9.5" style="163" customWidth="1"/>
    <col min="3593" max="3593" width="15.1640625" style="163" customWidth="1"/>
    <col min="3594" max="3842" width="9.33203125" style="163"/>
    <col min="3843" max="3843" width="55.6640625" style="163" customWidth="1"/>
    <col min="3844" max="3845" width="8.33203125" style="163" customWidth="1"/>
    <col min="3846" max="3846" width="9" style="163" customWidth="1"/>
    <col min="3847" max="3847" width="16" style="163" customWidth="1"/>
    <col min="3848" max="3848" width="9.5" style="163" customWidth="1"/>
    <col min="3849" max="3849" width="15.1640625" style="163" customWidth="1"/>
    <col min="3850" max="4098" width="9.33203125" style="163"/>
    <col min="4099" max="4099" width="55.6640625" style="163" customWidth="1"/>
    <col min="4100" max="4101" width="8.33203125" style="163" customWidth="1"/>
    <col min="4102" max="4102" width="9" style="163" customWidth="1"/>
    <col min="4103" max="4103" width="16" style="163" customWidth="1"/>
    <col min="4104" max="4104" width="9.5" style="163" customWidth="1"/>
    <col min="4105" max="4105" width="15.1640625" style="163" customWidth="1"/>
    <col min="4106" max="4354" width="9.33203125" style="163"/>
    <col min="4355" max="4355" width="55.6640625" style="163" customWidth="1"/>
    <col min="4356" max="4357" width="8.33203125" style="163" customWidth="1"/>
    <col min="4358" max="4358" width="9" style="163" customWidth="1"/>
    <col min="4359" max="4359" width="16" style="163" customWidth="1"/>
    <col min="4360" max="4360" width="9.5" style="163" customWidth="1"/>
    <col min="4361" max="4361" width="15.1640625" style="163" customWidth="1"/>
    <col min="4362" max="4610" width="9.33203125" style="163"/>
    <col min="4611" max="4611" width="55.6640625" style="163" customWidth="1"/>
    <col min="4612" max="4613" width="8.33203125" style="163" customWidth="1"/>
    <col min="4614" max="4614" width="9" style="163" customWidth="1"/>
    <col min="4615" max="4615" width="16" style="163" customWidth="1"/>
    <col min="4616" max="4616" width="9.5" style="163" customWidth="1"/>
    <col min="4617" max="4617" width="15.1640625" style="163" customWidth="1"/>
    <col min="4618" max="4866" width="9.33203125" style="163"/>
    <col min="4867" max="4867" width="55.6640625" style="163" customWidth="1"/>
    <col min="4868" max="4869" width="8.33203125" style="163" customWidth="1"/>
    <col min="4870" max="4870" width="9" style="163" customWidth="1"/>
    <col min="4871" max="4871" width="16" style="163" customWidth="1"/>
    <col min="4872" max="4872" width="9.5" style="163" customWidth="1"/>
    <col min="4873" max="4873" width="15.1640625" style="163" customWidth="1"/>
    <col min="4874" max="5122" width="9.33203125" style="163"/>
    <col min="5123" max="5123" width="55.6640625" style="163" customWidth="1"/>
    <col min="5124" max="5125" width="8.33203125" style="163" customWidth="1"/>
    <col min="5126" max="5126" width="9" style="163" customWidth="1"/>
    <col min="5127" max="5127" width="16" style="163" customWidth="1"/>
    <col min="5128" max="5128" width="9.5" style="163" customWidth="1"/>
    <col min="5129" max="5129" width="15.1640625" style="163" customWidth="1"/>
    <col min="5130" max="5378" width="9.33203125" style="163"/>
    <col min="5379" max="5379" width="55.6640625" style="163" customWidth="1"/>
    <col min="5380" max="5381" width="8.33203125" style="163" customWidth="1"/>
    <col min="5382" max="5382" width="9" style="163" customWidth="1"/>
    <col min="5383" max="5383" width="16" style="163" customWidth="1"/>
    <col min="5384" max="5384" width="9.5" style="163" customWidth="1"/>
    <col min="5385" max="5385" width="15.1640625" style="163" customWidth="1"/>
    <col min="5386" max="5634" width="9.33203125" style="163"/>
    <col min="5635" max="5635" width="55.6640625" style="163" customWidth="1"/>
    <col min="5636" max="5637" width="8.33203125" style="163" customWidth="1"/>
    <col min="5638" max="5638" width="9" style="163" customWidth="1"/>
    <col min="5639" max="5639" width="16" style="163" customWidth="1"/>
    <col min="5640" max="5640" width="9.5" style="163" customWidth="1"/>
    <col min="5641" max="5641" width="15.1640625" style="163" customWidth="1"/>
    <col min="5642" max="5890" width="9.33203125" style="163"/>
    <col min="5891" max="5891" width="55.6640625" style="163" customWidth="1"/>
    <col min="5892" max="5893" width="8.33203125" style="163" customWidth="1"/>
    <col min="5894" max="5894" width="9" style="163" customWidth="1"/>
    <col min="5895" max="5895" width="16" style="163" customWidth="1"/>
    <col min="5896" max="5896" width="9.5" style="163" customWidth="1"/>
    <col min="5897" max="5897" width="15.1640625" style="163" customWidth="1"/>
    <col min="5898" max="6146" width="9.33203125" style="163"/>
    <col min="6147" max="6147" width="55.6640625" style="163" customWidth="1"/>
    <col min="6148" max="6149" width="8.33203125" style="163" customWidth="1"/>
    <col min="6150" max="6150" width="9" style="163" customWidth="1"/>
    <col min="6151" max="6151" width="16" style="163" customWidth="1"/>
    <col min="6152" max="6152" width="9.5" style="163" customWidth="1"/>
    <col min="6153" max="6153" width="15.1640625" style="163" customWidth="1"/>
    <col min="6154" max="6402" width="9.33203125" style="163"/>
    <col min="6403" max="6403" width="55.6640625" style="163" customWidth="1"/>
    <col min="6404" max="6405" width="8.33203125" style="163" customWidth="1"/>
    <col min="6406" max="6406" width="9" style="163" customWidth="1"/>
    <col min="6407" max="6407" width="16" style="163" customWidth="1"/>
    <col min="6408" max="6408" width="9.5" style="163" customWidth="1"/>
    <col min="6409" max="6409" width="15.1640625" style="163" customWidth="1"/>
    <col min="6410" max="6658" width="9.33203125" style="163"/>
    <col min="6659" max="6659" width="55.6640625" style="163" customWidth="1"/>
    <col min="6660" max="6661" width="8.33203125" style="163" customWidth="1"/>
    <col min="6662" max="6662" width="9" style="163" customWidth="1"/>
    <col min="6663" max="6663" width="16" style="163" customWidth="1"/>
    <col min="6664" max="6664" width="9.5" style="163" customWidth="1"/>
    <col min="6665" max="6665" width="15.1640625" style="163" customWidth="1"/>
    <col min="6666" max="6914" width="9.33203125" style="163"/>
    <col min="6915" max="6915" width="55.6640625" style="163" customWidth="1"/>
    <col min="6916" max="6917" width="8.33203125" style="163" customWidth="1"/>
    <col min="6918" max="6918" width="9" style="163" customWidth="1"/>
    <col min="6919" max="6919" width="16" style="163" customWidth="1"/>
    <col min="6920" max="6920" width="9.5" style="163" customWidth="1"/>
    <col min="6921" max="6921" width="15.1640625" style="163" customWidth="1"/>
    <col min="6922" max="7170" width="9.33203125" style="163"/>
    <col min="7171" max="7171" width="55.6640625" style="163" customWidth="1"/>
    <col min="7172" max="7173" width="8.33203125" style="163" customWidth="1"/>
    <col min="7174" max="7174" width="9" style="163" customWidth="1"/>
    <col min="7175" max="7175" width="16" style="163" customWidth="1"/>
    <col min="7176" max="7176" width="9.5" style="163" customWidth="1"/>
    <col min="7177" max="7177" width="15.1640625" style="163" customWidth="1"/>
    <col min="7178" max="7426" width="9.33203125" style="163"/>
    <col min="7427" max="7427" width="55.6640625" style="163" customWidth="1"/>
    <col min="7428" max="7429" width="8.33203125" style="163" customWidth="1"/>
    <col min="7430" max="7430" width="9" style="163" customWidth="1"/>
    <col min="7431" max="7431" width="16" style="163" customWidth="1"/>
    <col min="7432" max="7432" width="9.5" style="163" customWidth="1"/>
    <col min="7433" max="7433" width="15.1640625" style="163" customWidth="1"/>
    <col min="7434" max="7682" width="9.33203125" style="163"/>
    <col min="7683" max="7683" width="55.6640625" style="163" customWidth="1"/>
    <col min="7684" max="7685" width="8.33203125" style="163" customWidth="1"/>
    <col min="7686" max="7686" width="9" style="163" customWidth="1"/>
    <col min="7687" max="7687" width="16" style="163" customWidth="1"/>
    <col min="7688" max="7688" width="9.5" style="163" customWidth="1"/>
    <col min="7689" max="7689" width="15.1640625" style="163" customWidth="1"/>
    <col min="7690" max="7938" width="9.33203125" style="163"/>
    <col min="7939" max="7939" width="55.6640625" style="163" customWidth="1"/>
    <col min="7940" max="7941" width="8.33203125" style="163" customWidth="1"/>
    <col min="7942" max="7942" width="9" style="163" customWidth="1"/>
    <col min="7943" max="7943" width="16" style="163" customWidth="1"/>
    <col min="7944" max="7944" width="9.5" style="163" customWidth="1"/>
    <col min="7945" max="7945" width="15.1640625" style="163" customWidth="1"/>
    <col min="7946" max="8194" width="9.33203125" style="163"/>
    <col min="8195" max="8195" width="55.6640625" style="163" customWidth="1"/>
    <col min="8196" max="8197" width="8.33203125" style="163" customWidth="1"/>
    <col min="8198" max="8198" width="9" style="163" customWidth="1"/>
    <col min="8199" max="8199" width="16" style="163" customWidth="1"/>
    <col min="8200" max="8200" width="9.5" style="163" customWidth="1"/>
    <col min="8201" max="8201" width="15.1640625" style="163" customWidth="1"/>
    <col min="8202" max="8450" width="9.33203125" style="163"/>
    <col min="8451" max="8451" width="55.6640625" style="163" customWidth="1"/>
    <col min="8452" max="8453" width="8.33203125" style="163" customWidth="1"/>
    <col min="8454" max="8454" width="9" style="163" customWidth="1"/>
    <col min="8455" max="8455" width="16" style="163" customWidth="1"/>
    <col min="8456" max="8456" width="9.5" style="163" customWidth="1"/>
    <col min="8457" max="8457" width="15.1640625" style="163" customWidth="1"/>
    <col min="8458" max="8706" width="9.33203125" style="163"/>
    <col min="8707" max="8707" width="55.6640625" style="163" customWidth="1"/>
    <col min="8708" max="8709" width="8.33203125" style="163" customWidth="1"/>
    <col min="8710" max="8710" width="9" style="163" customWidth="1"/>
    <col min="8711" max="8711" width="16" style="163" customWidth="1"/>
    <col min="8712" max="8712" width="9.5" style="163" customWidth="1"/>
    <col min="8713" max="8713" width="15.1640625" style="163" customWidth="1"/>
    <col min="8714" max="8962" width="9.33203125" style="163"/>
    <col min="8963" max="8963" width="55.6640625" style="163" customWidth="1"/>
    <col min="8964" max="8965" width="8.33203125" style="163" customWidth="1"/>
    <col min="8966" max="8966" width="9" style="163" customWidth="1"/>
    <col min="8967" max="8967" width="16" style="163" customWidth="1"/>
    <col min="8968" max="8968" width="9.5" style="163" customWidth="1"/>
    <col min="8969" max="8969" width="15.1640625" style="163" customWidth="1"/>
    <col min="8970" max="9218" width="9.33203125" style="163"/>
    <col min="9219" max="9219" width="55.6640625" style="163" customWidth="1"/>
    <col min="9220" max="9221" width="8.33203125" style="163" customWidth="1"/>
    <col min="9222" max="9222" width="9" style="163" customWidth="1"/>
    <col min="9223" max="9223" width="16" style="163" customWidth="1"/>
    <col min="9224" max="9224" width="9.5" style="163" customWidth="1"/>
    <col min="9225" max="9225" width="15.1640625" style="163" customWidth="1"/>
    <col min="9226" max="9474" width="9.33203125" style="163"/>
    <col min="9475" max="9475" width="55.6640625" style="163" customWidth="1"/>
    <col min="9476" max="9477" width="8.33203125" style="163" customWidth="1"/>
    <col min="9478" max="9478" width="9" style="163" customWidth="1"/>
    <col min="9479" max="9479" width="16" style="163" customWidth="1"/>
    <col min="9480" max="9480" width="9.5" style="163" customWidth="1"/>
    <col min="9481" max="9481" width="15.1640625" style="163" customWidth="1"/>
    <col min="9482" max="9730" width="9.33203125" style="163"/>
    <col min="9731" max="9731" width="55.6640625" style="163" customWidth="1"/>
    <col min="9732" max="9733" width="8.33203125" style="163" customWidth="1"/>
    <col min="9734" max="9734" width="9" style="163" customWidth="1"/>
    <col min="9735" max="9735" width="16" style="163" customWidth="1"/>
    <col min="9736" max="9736" width="9.5" style="163" customWidth="1"/>
    <col min="9737" max="9737" width="15.1640625" style="163" customWidth="1"/>
    <col min="9738" max="9986" width="9.33203125" style="163"/>
    <col min="9987" max="9987" width="55.6640625" style="163" customWidth="1"/>
    <col min="9988" max="9989" width="8.33203125" style="163" customWidth="1"/>
    <col min="9990" max="9990" width="9" style="163" customWidth="1"/>
    <col min="9991" max="9991" width="16" style="163" customWidth="1"/>
    <col min="9992" max="9992" width="9.5" style="163" customWidth="1"/>
    <col min="9993" max="9993" width="15.1640625" style="163" customWidth="1"/>
    <col min="9994" max="10242" width="9.33203125" style="163"/>
    <col min="10243" max="10243" width="55.6640625" style="163" customWidth="1"/>
    <col min="10244" max="10245" width="8.33203125" style="163" customWidth="1"/>
    <col min="10246" max="10246" width="9" style="163" customWidth="1"/>
    <col min="10247" max="10247" width="16" style="163" customWidth="1"/>
    <col min="10248" max="10248" width="9.5" style="163" customWidth="1"/>
    <col min="10249" max="10249" width="15.1640625" style="163" customWidth="1"/>
    <col min="10250" max="10498" width="9.33203125" style="163"/>
    <col min="10499" max="10499" width="55.6640625" style="163" customWidth="1"/>
    <col min="10500" max="10501" width="8.33203125" style="163" customWidth="1"/>
    <col min="10502" max="10502" width="9" style="163" customWidth="1"/>
    <col min="10503" max="10503" width="16" style="163" customWidth="1"/>
    <col min="10504" max="10504" width="9.5" style="163" customWidth="1"/>
    <col min="10505" max="10505" width="15.1640625" style="163" customWidth="1"/>
    <col min="10506" max="10754" width="9.33203125" style="163"/>
    <col min="10755" max="10755" width="55.6640625" style="163" customWidth="1"/>
    <col min="10756" max="10757" width="8.33203125" style="163" customWidth="1"/>
    <col min="10758" max="10758" width="9" style="163" customWidth="1"/>
    <col min="10759" max="10759" width="16" style="163" customWidth="1"/>
    <col min="10760" max="10760" width="9.5" style="163" customWidth="1"/>
    <col min="10761" max="10761" width="15.1640625" style="163" customWidth="1"/>
    <col min="10762" max="11010" width="9.33203125" style="163"/>
    <col min="11011" max="11011" width="55.6640625" style="163" customWidth="1"/>
    <col min="11012" max="11013" width="8.33203125" style="163" customWidth="1"/>
    <col min="11014" max="11014" width="9" style="163" customWidth="1"/>
    <col min="11015" max="11015" width="16" style="163" customWidth="1"/>
    <col min="11016" max="11016" width="9.5" style="163" customWidth="1"/>
    <col min="11017" max="11017" width="15.1640625" style="163" customWidth="1"/>
    <col min="11018" max="11266" width="9.33203125" style="163"/>
    <col min="11267" max="11267" width="55.6640625" style="163" customWidth="1"/>
    <col min="11268" max="11269" width="8.33203125" style="163" customWidth="1"/>
    <col min="11270" max="11270" width="9" style="163" customWidth="1"/>
    <col min="11271" max="11271" width="16" style="163" customWidth="1"/>
    <col min="11272" max="11272" width="9.5" style="163" customWidth="1"/>
    <col min="11273" max="11273" width="15.1640625" style="163" customWidth="1"/>
    <col min="11274" max="11522" width="9.33203125" style="163"/>
    <col min="11523" max="11523" width="55.6640625" style="163" customWidth="1"/>
    <col min="11524" max="11525" width="8.33203125" style="163" customWidth="1"/>
    <col min="11526" max="11526" width="9" style="163" customWidth="1"/>
    <col min="11527" max="11527" width="16" style="163" customWidth="1"/>
    <col min="11528" max="11528" width="9.5" style="163" customWidth="1"/>
    <col min="11529" max="11529" width="15.1640625" style="163" customWidth="1"/>
    <col min="11530" max="11778" width="9.33203125" style="163"/>
    <col min="11779" max="11779" width="55.6640625" style="163" customWidth="1"/>
    <col min="11780" max="11781" width="8.33203125" style="163" customWidth="1"/>
    <col min="11782" max="11782" width="9" style="163" customWidth="1"/>
    <col min="11783" max="11783" width="16" style="163" customWidth="1"/>
    <col min="11784" max="11784" width="9.5" style="163" customWidth="1"/>
    <col min="11785" max="11785" width="15.1640625" style="163" customWidth="1"/>
    <col min="11786" max="12034" width="9.33203125" style="163"/>
    <col min="12035" max="12035" width="55.6640625" style="163" customWidth="1"/>
    <col min="12036" max="12037" width="8.33203125" style="163" customWidth="1"/>
    <col min="12038" max="12038" width="9" style="163" customWidth="1"/>
    <col min="12039" max="12039" width="16" style="163" customWidth="1"/>
    <col min="12040" max="12040" width="9.5" style="163" customWidth="1"/>
    <col min="12041" max="12041" width="15.1640625" style="163" customWidth="1"/>
    <col min="12042" max="12290" width="9.33203125" style="163"/>
    <col min="12291" max="12291" width="55.6640625" style="163" customWidth="1"/>
    <col min="12292" max="12293" width="8.33203125" style="163" customWidth="1"/>
    <col min="12294" max="12294" width="9" style="163" customWidth="1"/>
    <col min="12295" max="12295" width="16" style="163" customWidth="1"/>
    <col min="12296" max="12296" width="9.5" style="163" customWidth="1"/>
    <col min="12297" max="12297" width="15.1640625" style="163" customWidth="1"/>
    <col min="12298" max="12546" width="9.33203125" style="163"/>
    <col min="12547" max="12547" width="55.6640625" style="163" customWidth="1"/>
    <col min="12548" max="12549" width="8.33203125" style="163" customWidth="1"/>
    <col min="12550" max="12550" width="9" style="163" customWidth="1"/>
    <col min="12551" max="12551" width="16" style="163" customWidth="1"/>
    <col min="12552" max="12552" width="9.5" style="163" customWidth="1"/>
    <col min="12553" max="12553" width="15.1640625" style="163" customWidth="1"/>
    <col min="12554" max="12802" width="9.33203125" style="163"/>
    <col min="12803" max="12803" width="55.6640625" style="163" customWidth="1"/>
    <col min="12804" max="12805" width="8.33203125" style="163" customWidth="1"/>
    <col min="12806" max="12806" width="9" style="163" customWidth="1"/>
    <col min="12807" max="12807" width="16" style="163" customWidth="1"/>
    <col min="12808" max="12808" width="9.5" style="163" customWidth="1"/>
    <col min="12809" max="12809" width="15.1640625" style="163" customWidth="1"/>
    <col min="12810" max="13058" width="9.33203125" style="163"/>
    <col min="13059" max="13059" width="55.6640625" style="163" customWidth="1"/>
    <col min="13060" max="13061" width="8.33203125" style="163" customWidth="1"/>
    <col min="13062" max="13062" width="9" style="163" customWidth="1"/>
    <col min="13063" max="13063" width="16" style="163" customWidth="1"/>
    <col min="13064" max="13064" width="9.5" style="163" customWidth="1"/>
    <col min="13065" max="13065" width="15.1640625" style="163" customWidth="1"/>
    <col min="13066" max="13314" width="9.33203125" style="163"/>
    <col min="13315" max="13315" width="55.6640625" style="163" customWidth="1"/>
    <col min="13316" max="13317" width="8.33203125" style="163" customWidth="1"/>
    <col min="13318" max="13318" width="9" style="163" customWidth="1"/>
    <col min="13319" max="13319" width="16" style="163" customWidth="1"/>
    <col min="13320" max="13320" width="9.5" style="163" customWidth="1"/>
    <col min="13321" max="13321" width="15.1640625" style="163" customWidth="1"/>
    <col min="13322" max="13570" width="9.33203125" style="163"/>
    <col min="13571" max="13571" width="55.6640625" style="163" customWidth="1"/>
    <col min="13572" max="13573" width="8.33203125" style="163" customWidth="1"/>
    <col min="13574" max="13574" width="9" style="163" customWidth="1"/>
    <col min="13575" max="13575" width="16" style="163" customWidth="1"/>
    <col min="13576" max="13576" width="9.5" style="163" customWidth="1"/>
    <col min="13577" max="13577" width="15.1640625" style="163" customWidth="1"/>
    <col min="13578" max="13826" width="9.33203125" style="163"/>
    <col min="13827" max="13827" width="55.6640625" style="163" customWidth="1"/>
    <col min="13828" max="13829" width="8.33203125" style="163" customWidth="1"/>
    <col min="13830" max="13830" width="9" style="163" customWidth="1"/>
    <col min="13831" max="13831" width="16" style="163" customWidth="1"/>
    <col min="13832" max="13832" width="9.5" style="163" customWidth="1"/>
    <col min="13833" max="13833" width="15.1640625" style="163" customWidth="1"/>
    <col min="13834" max="14082" width="9.33203125" style="163"/>
    <col min="14083" max="14083" width="55.6640625" style="163" customWidth="1"/>
    <col min="14084" max="14085" width="8.33203125" style="163" customWidth="1"/>
    <col min="14086" max="14086" width="9" style="163" customWidth="1"/>
    <col min="14087" max="14087" width="16" style="163" customWidth="1"/>
    <col min="14088" max="14088" width="9.5" style="163" customWidth="1"/>
    <col min="14089" max="14089" width="15.1640625" style="163" customWidth="1"/>
    <col min="14090" max="14338" width="9.33203125" style="163"/>
    <col min="14339" max="14339" width="55.6640625" style="163" customWidth="1"/>
    <col min="14340" max="14341" width="8.33203125" style="163" customWidth="1"/>
    <col min="14342" max="14342" width="9" style="163" customWidth="1"/>
    <col min="14343" max="14343" width="16" style="163" customWidth="1"/>
    <col min="14344" max="14344" width="9.5" style="163" customWidth="1"/>
    <col min="14345" max="14345" width="15.1640625" style="163" customWidth="1"/>
    <col min="14346" max="14594" width="9.33203125" style="163"/>
    <col min="14595" max="14595" width="55.6640625" style="163" customWidth="1"/>
    <col min="14596" max="14597" width="8.33203125" style="163" customWidth="1"/>
    <col min="14598" max="14598" width="9" style="163" customWidth="1"/>
    <col min="14599" max="14599" width="16" style="163" customWidth="1"/>
    <col min="14600" max="14600" width="9.5" style="163" customWidth="1"/>
    <col min="14601" max="14601" width="15.1640625" style="163" customWidth="1"/>
    <col min="14602" max="14850" width="9.33203125" style="163"/>
    <col min="14851" max="14851" width="55.6640625" style="163" customWidth="1"/>
    <col min="14852" max="14853" width="8.33203125" style="163" customWidth="1"/>
    <col min="14854" max="14854" width="9" style="163" customWidth="1"/>
    <col min="14855" max="14855" width="16" style="163" customWidth="1"/>
    <col min="14856" max="14856" width="9.5" style="163" customWidth="1"/>
    <col min="14857" max="14857" width="15.1640625" style="163" customWidth="1"/>
    <col min="14858" max="15106" width="9.33203125" style="163"/>
    <col min="15107" max="15107" width="55.6640625" style="163" customWidth="1"/>
    <col min="15108" max="15109" width="8.33203125" style="163" customWidth="1"/>
    <col min="15110" max="15110" width="9" style="163" customWidth="1"/>
    <col min="15111" max="15111" width="16" style="163" customWidth="1"/>
    <col min="15112" max="15112" width="9.5" style="163" customWidth="1"/>
    <col min="15113" max="15113" width="15.1640625" style="163" customWidth="1"/>
    <col min="15114" max="15362" width="9.33203125" style="163"/>
    <col min="15363" max="15363" width="55.6640625" style="163" customWidth="1"/>
    <col min="15364" max="15365" width="8.33203125" style="163" customWidth="1"/>
    <col min="15366" max="15366" width="9" style="163" customWidth="1"/>
    <col min="15367" max="15367" width="16" style="163" customWidth="1"/>
    <col min="15368" max="15368" width="9.5" style="163" customWidth="1"/>
    <col min="15369" max="15369" width="15.1640625" style="163" customWidth="1"/>
    <col min="15370" max="15618" width="9.33203125" style="163"/>
    <col min="15619" max="15619" width="55.6640625" style="163" customWidth="1"/>
    <col min="15620" max="15621" width="8.33203125" style="163" customWidth="1"/>
    <col min="15622" max="15622" width="9" style="163" customWidth="1"/>
    <col min="15623" max="15623" width="16" style="163" customWidth="1"/>
    <col min="15624" max="15624" width="9.5" style="163" customWidth="1"/>
    <col min="15625" max="15625" width="15.1640625" style="163" customWidth="1"/>
    <col min="15626" max="15874" width="9.33203125" style="163"/>
    <col min="15875" max="15875" width="55.6640625" style="163" customWidth="1"/>
    <col min="15876" max="15877" width="8.33203125" style="163" customWidth="1"/>
    <col min="15878" max="15878" width="9" style="163" customWidth="1"/>
    <col min="15879" max="15879" width="16" style="163" customWidth="1"/>
    <col min="15880" max="15880" width="9.5" style="163" customWidth="1"/>
    <col min="15881" max="15881" width="15.1640625" style="163" customWidth="1"/>
    <col min="15882" max="16130" width="9.33203125" style="163"/>
    <col min="16131" max="16131" width="55.6640625" style="163" customWidth="1"/>
    <col min="16132" max="16133" width="8.33203125" style="163" customWidth="1"/>
    <col min="16134" max="16134" width="9" style="163" customWidth="1"/>
    <col min="16135" max="16135" width="16" style="163" customWidth="1"/>
    <col min="16136" max="16136" width="9.5" style="163" customWidth="1"/>
    <col min="16137" max="16137" width="15.1640625" style="163" customWidth="1"/>
    <col min="16138" max="16384" width="9.33203125" style="163"/>
  </cols>
  <sheetData>
    <row r="1" spans="1:9" ht="84" customHeight="1" x14ac:dyDescent="0.2">
      <c r="A1" s="296"/>
      <c r="B1" s="296"/>
      <c r="C1" s="296"/>
      <c r="D1" s="296"/>
      <c r="E1" s="515" t="s">
        <v>580</v>
      </c>
      <c r="F1" s="515"/>
      <c r="G1" s="515"/>
      <c r="H1" s="515"/>
      <c r="I1" s="515"/>
    </row>
    <row r="2" spans="1:9" ht="20.25" x14ac:dyDescent="0.3">
      <c r="A2" s="296"/>
      <c r="B2" s="296"/>
      <c r="C2" s="296"/>
      <c r="D2" s="296"/>
      <c r="E2" s="297"/>
      <c r="F2" s="297"/>
      <c r="G2" s="297"/>
      <c r="H2" s="297"/>
      <c r="I2" s="298"/>
    </row>
    <row r="3" spans="1:9" ht="46.5" customHeight="1" x14ac:dyDescent="0.2">
      <c r="A3" s="516" t="s">
        <v>484</v>
      </c>
      <c r="B3" s="516"/>
      <c r="C3" s="516"/>
      <c r="D3" s="516"/>
      <c r="E3" s="516"/>
      <c r="F3" s="516"/>
      <c r="G3" s="516"/>
      <c r="H3" s="516"/>
      <c r="I3" s="516"/>
    </row>
    <row r="4" spans="1:9" ht="18" customHeight="1" x14ac:dyDescent="0.2">
      <c r="A4" s="517"/>
      <c r="B4" s="517"/>
      <c r="C4" s="517"/>
      <c r="D4" s="517"/>
      <c r="E4" s="517"/>
      <c r="F4" s="517"/>
      <c r="G4" s="517"/>
      <c r="H4" s="517"/>
      <c r="I4" s="517"/>
    </row>
    <row r="5" spans="1:9" ht="51.75" customHeight="1" x14ac:dyDescent="0.2">
      <c r="A5" s="299"/>
      <c r="B5" s="300" t="s">
        <v>28</v>
      </c>
      <c r="C5" s="301" t="s">
        <v>29</v>
      </c>
      <c r="D5" s="300" t="s">
        <v>30</v>
      </c>
      <c r="E5" s="300" t="s">
        <v>31</v>
      </c>
      <c r="F5" s="300" t="s">
        <v>32</v>
      </c>
      <c r="G5" s="302" t="s">
        <v>485</v>
      </c>
      <c r="H5" s="302" t="s">
        <v>486</v>
      </c>
      <c r="I5" s="302" t="s">
        <v>487</v>
      </c>
    </row>
    <row r="6" spans="1:9" x14ac:dyDescent="0.2">
      <c r="A6" s="303">
        <v>1</v>
      </c>
      <c r="B6" s="303">
        <v>2</v>
      </c>
      <c r="C6" s="303">
        <v>3</v>
      </c>
      <c r="D6" s="303">
        <v>4</v>
      </c>
      <c r="E6" s="303">
        <v>5</v>
      </c>
      <c r="F6" s="303">
        <v>6</v>
      </c>
      <c r="G6" s="303"/>
      <c r="H6" s="303"/>
      <c r="I6" s="304">
        <v>7</v>
      </c>
    </row>
    <row r="7" spans="1:9" x14ac:dyDescent="0.2">
      <c r="A7" s="301" t="s">
        <v>241</v>
      </c>
      <c r="B7" s="161" t="s">
        <v>180</v>
      </c>
      <c r="C7" s="303"/>
      <c r="D7" s="303"/>
      <c r="E7" s="303"/>
      <c r="F7" s="303"/>
      <c r="G7" s="303"/>
      <c r="H7" s="303"/>
      <c r="I7" s="304"/>
    </row>
    <row r="8" spans="1:9" ht="13.5" x14ac:dyDescent="0.2">
      <c r="A8" s="301" t="s">
        <v>398</v>
      </c>
      <c r="B8" s="161" t="s">
        <v>180</v>
      </c>
      <c r="C8" s="303"/>
      <c r="D8" s="303"/>
      <c r="E8" s="303"/>
      <c r="F8" s="303"/>
      <c r="G8" s="406">
        <f>G10+G22+G28+G33+G38+G42+G21+G14</f>
        <v>6841.9</v>
      </c>
      <c r="H8" s="406">
        <f t="shared" ref="H8:I8" si="0">H10+H22+H28+H33+H38+H42+H21+H14</f>
        <v>6910</v>
      </c>
      <c r="I8" s="406">
        <f t="shared" si="0"/>
        <v>6979</v>
      </c>
    </row>
    <row r="9" spans="1:9" ht="21" customHeight="1" x14ac:dyDescent="0.2">
      <c r="A9" s="400" t="s">
        <v>33</v>
      </c>
      <c r="B9" s="401" t="s">
        <v>180</v>
      </c>
      <c r="C9" s="402" t="s">
        <v>34</v>
      </c>
      <c r="D9" s="402"/>
      <c r="E9" s="403"/>
      <c r="F9" s="401"/>
      <c r="G9" s="406">
        <f>G10+G14+G21+G28</f>
        <v>5265.6</v>
      </c>
      <c r="H9" s="406">
        <f t="shared" ref="H9:I9" si="1">H10+H14+H21+H28</f>
        <v>5333.7</v>
      </c>
      <c r="I9" s="406">
        <f t="shared" si="1"/>
        <v>5352</v>
      </c>
    </row>
    <row r="10" spans="1:9" ht="48.75" customHeight="1" x14ac:dyDescent="0.2">
      <c r="A10" s="400" t="s">
        <v>37</v>
      </c>
      <c r="B10" s="401" t="s">
        <v>180</v>
      </c>
      <c r="C10" s="402" t="s">
        <v>34</v>
      </c>
      <c r="D10" s="402" t="s">
        <v>38</v>
      </c>
      <c r="E10" s="403"/>
      <c r="F10" s="401"/>
      <c r="G10" s="401" t="s">
        <v>502</v>
      </c>
      <c r="H10" s="401" t="s">
        <v>502</v>
      </c>
      <c r="I10" s="401" t="s">
        <v>502</v>
      </c>
    </row>
    <row r="11" spans="1:9" ht="59.25" customHeight="1" x14ac:dyDescent="0.2">
      <c r="A11" s="305" t="s">
        <v>399</v>
      </c>
      <c r="B11" s="161" t="s">
        <v>180</v>
      </c>
      <c r="C11" s="160" t="s">
        <v>34</v>
      </c>
      <c r="D11" s="160" t="s">
        <v>38</v>
      </c>
      <c r="E11" s="303" t="s">
        <v>117</v>
      </c>
      <c r="F11" s="161"/>
      <c r="G11" s="161" t="s">
        <v>502</v>
      </c>
      <c r="H11" s="161" t="s">
        <v>502</v>
      </c>
      <c r="I11" s="161" t="s">
        <v>502</v>
      </c>
    </row>
    <row r="12" spans="1:9" ht="20.25" customHeight="1" x14ac:dyDescent="0.2">
      <c r="A12" s="305" t="s">
        <v>400</v>
      </c>
      <c r="B12" s="161" t="s">
        <v>180</v>
      </c>
      <c r="C12" s="160" t="s">
        <v>34</v>
      </c>
      <c r="D12" s="160" t="s">
        <v>38</v>
      </c>
      <c r="E12" s="303" t="s">
        <v>117</v>
      </c>
      <c r="F12" s="161"/>
      <c r="G12" s="161" t="s">
        <v>502</v>
      </c>
      <c r="H12" s="161" t="s">
        <v>502</v>
      </c>
      <c r="I12" s="308">
        <v>982.6</v>
      </c>
    </row>
    <row r="13" spans="1:9" ht="63.75" customHeight="1" x14ac:dyDescent="0.2">
      <c r="A13" s="305" t="s">
        <v>401</v>
      </c>
      <c r="B13" s="161" t="s">
        <v>180</v>
      </c>
      <c r="C13" s="160" t="s">
        <v>34</v>
      </c>
      <c r="D13" s="160" t="s">
        <v>38</v>
      </c>
      <c r="E13" s="303" t="s">
        <v>117</v>
      </c>
      <c r="F13" s="161" t="s">
        <v>88</v>
      </c>
      <c r="G13" s="161" t="s">
        <v>502</v>
      </c>
      <c r="H13" s="161" t="s">
        <v>502</v>
      </c>
      <c r="I13" s="161" t="s">
        <v>502</v>
      </c>
    </row>
    <row r="14" spans="1:9" ht="41.25" customHeight="1" x14ac:dyDescent="0.2">
      <c r="A14" s="400" t="s">
        <v>39</v>
      </c>
      <c r="B14" s="401" t="s">
        <v>180</v>
      </c>
      <c r="C14" s="402" t="s">
        <v>34</v>
      </c>
      <c r="D14" s="402" t="s">
        <v>40</v>
      </c>
      <c r="E14" s="403"/>
      <c r="F14" s="401"/>
      <c r="G14" s="404">
        <f t="shared" ref="G14:I15" si="2">G15</f>
        <v>2382.9</v>
      </c>
      <c r="H14" s="404">
        <f t="shared" si="2"/>
        <v>2451</v>
      </c>
      <c r="I14" s="404">
        <f t="shared" si="2"/>
        <v>2469.3000000000002</v>
      </c>
    </row>
    <row r="15" spans="1:9" ht="43.5" customHeight="1" x14ac:dyDescent="0.2">
      <c r="A15" s="305" t="s">
        <v>399</v>
      </c>
      <c r="B15" s="161" t="s">
        <v>180</v>
      </c>
      <c r="C15" s="160" t="s">
        <v>34</v>
      </c>
      <c r="D15" s="160" t="s">
        <v>40</v>
      </c>
      <c r="E15" s="303" t="s">
        <v>158</v>
      </c>
      <c r="F15" s="161"/>
      <c r="G15" s="309">
        <f t="shared" si="2"/>
        <v>2382.9</v>
      </c>
      <c r="H15" s="309">
        <f t="shared" si="2"/>
        <v>2451</v>
      </c>
      <c r="I15" s="309">
        <f>I16</f>
        <v>2469.3000000000002</v>
      </c>
    </row>
    <row r="16" spans="1:9" x14ac:dyDescent="0.2">
      <c r="A16" s="307" t="s">
        <v>35</v>
      </c>
      <c r="B16" s="161" t="s">
        <v>180</v>
      </c>
      <c r="C16" s="160" t="s">
        <v>34</v>
      </c>
      <c r="D16" s="160" t="s">
        <v>40</v>
      </c>
      <c r="E16" s="303" t="s">
        <v>402</v>
      </c>
      <c r="F16" s="161"/>
      <c r="G16" s="309">
        <f>G17+G18+G20+G19</f>
        <v>2382.9</v>
      </c>
      <c r="H16" s="309">
        <f t="shared" ref="H16:I16" si="3">H17+H18+H20+H19</f>
        <v>2451</v>
      </c>
      <c r="I16" s="309">
        <f t="shared" si="3"/>
        <v>2469.3000000000002</v>
      </c>
    </row>
    <row r="17" spans="1:9" ht="66" customHeight="1" x14ac:dyDescent="0.2">
      <c r="A17" s="305" t="s">
        <v>401</v>
      </c>
      <c r="B17" s="161" t="s">
        <v>180</v>
      </c>
      <c r="C17" s="160" t="s">
        <v>34</v>
      </c>
      <c r="D17" s="160" t="s">
        <v>40</v>
      </c>
      <c r="E17" s="303" t="s">
        <v>402</v>
      </c>
      <c r="F17" s="161" t="s">
        <v>88</v>
      </c>
      <c r="G17" s="161" t="s">
        <v>503</v>
      </c>
      <c r="H17" s="161" t="s">
        <v>503</v>
      </c>
      <c r="I17" s="309">
        <v>1505</v>
      </c>
    </row>
    <row r="18" spans="1:9" ht="31.5" customHeight="1" x14ac:dyDescent="0.2">
      <c r="A18" s="305" t="s">
        <v>403</v>
      </c>
      <c r="B18" s="161" t="s">
        <v>180</v>
      </c>
      <c r="C18" s="160" t="s">
        <v>34</v>
      </c>
      <c r="D18" s="160" t="s">
        <v>40</v>
      </c>
      <c r="E18" s="303" t="s">
        <v>402</v>
      </c>
      <c r="F18" s="161" t="s">
        <v>108</v>
      </c>
      <c r="G18" s="161" t="s">
        <v>504</v>
      </c>
      <c r="H18" s="161" t="s">
        <v>520</v>
      </c>
      <c r="I18" s="309">
        <v>850</v>
      </c>
    </row>
    <row r="19" spans="1:9" ht="31.5" customHeight="1" x14ac:dyDescent="0.2">
      <c r="A19" s="305" t="s">
        <v>499</v>
      </c>
      <c r="B19" s="161" t="s">
        <v>180</v>
      </c>
      <c r="C19" s="160" t="s">
        <v>34</v>
      </c>
      <c r="D19" s="160" t="s">
        <v>40</v>
      </c>
      <c r="E19" s="303" t="s">
        <v>402</v>
      </c>
      <c r="F19" s="161" t="s">
        <v>328</v>
      </c>
      <c r="G19" s="161" t="s">
        <v>505</v>
      </c>
      <c r="H19" s="161" t="s">
        <v>505</v>
      </c>
      <c r="I19" s="309">
        <v>40</v>
      </c>
    </row>
    <row r="20" spans="1:9" ht="30.75" customHeight="1" x14ac:dyDescent="0.2">
      <c r="A20" s="305" t="s">
        <v>114</v>
      </c>
      <c r="B20" s="161" t="s">
        <v>180</v>
      </c>
      <c r="C20" s="160" t="s">
        <v>34</v>
      </c>
      <c r="D20" s="160" t="s">
        <v>40</v>
      </c>
      <c r="E20" s="303" t="s">
        <v>402</v>
      </c>
      <c r="F20" s="161" t="s">
        <v>115</v>
      </c>
      <c r="G20" s="161" t="s">
        <v>506</v>
      </c>
      <c r="H20" s="161" t="s">
        <v>506</v>
      </c>
      <c r="I20" s="309">
        <v>74.3</v>
      </c>
    </row>
    <row r="21" spans="1:9" ht="30.75" customHeight="1" x14ac:dyDescent="0.2">
      <c r="A21" s="400" t="s">
        <v>282</v>
      </c>
      <c r="B21" s="401" t="s">
        <v>180</v>
      </c>
      <c r="C21" s="402" t="s">
        <v>34</v>
      </c>
      <c r="D21" s="402" t="s">
        <v>25</v>
      </c>
      <c r="E21" s="403" t="s">
        <v>106</v>
      </c>
      <c r="F21" s="401" t="s">
        <v>115</v>
      </c>
      <c r="G21" s="401" t="s">
        <v>514</v>
      </c>
      <c r="H21" s="401" t="s">
        <v>514</v>
      </c>
      <c r="I21" s="404">
        <v>50</v>
      </c>
    </row>
    <row r="22" spans="1:9" ht="30.75" customHeight="1" x14ac:dyDescent="0.2">
      <c r="A22" s="405" t="s">
        <v>421</v>
      </c>
      <c r="B22" s="401" t="s">
        <v>180</v>
      </c>
      <c r="C22" s="402" t="s">
        <v>43</v>
      </c>
      <c r="D22" s="402"/>
      <c r="E22" s="403"/>
      <c r="F22" s="401"/>
      <c r="G22" s="415">
        <v>1564.3</v>
      </c>
      <c r="H22" s="401" t="s">
        <v>510</v>
      </c>
      <c r="I22" s="401" t="s">
        <v>521</v>
      </c>
    </row>
    <row r="23" spans="1:9" ht="30.75" customHeight="1" x14ac:dyDescent="0.2">
      <c r="A23" s="173" t="s">
        <v>44</v>
      </c>
      <c r="B23" s="161" t="s">
        <v>180</v>
      </c>
      <c r="C23" s="160" t="s">
        <v>43</v>
      </c>
      <c r="D23" s="160" t="s">
        <v>45</v>
      </c>
      <c r="E23" s="303" t="s">
        <v>396</v>
      </c>
      <c r="F23" s="161"/>
      <c r="G23" s="416">
        <v>1564.3</v>
      </c>
      <c r="H23" s="161" t="s">
        <v>510</v>
      </c>
      <c r="I23" s="310">
        <v>1615</v>
      </c>
    </row>
    <row r="24" spans="1:9" ht="23.25" customHeight="1" x14ac:dyDescent="0.2">
      <c r="A24" s="173" t="s">
        <v>498</v>
      </c>
      <c r="B24" s="161" t="s">
        <v>180</v>
      </c>
      <c r="C24" s="160" t="s">
        <v>43</v>
      </c>
      <c r="D24" s="160" t="s">
        <v>45</v>
      </c>
      <c r="E24" s="303" t="s">
        <v>396</v>
      </c>
      <c r="F24" s="161"/>
      <c r="G24" s="310">
        <f t="shared" ref="G24:H24" si="4">G25+G26+G27</f>
        <v>1564.3</v>
      </c>
      <c r="H24" s="310">
        <f t="shared" si="4"/>
        <v>1564.3</v>
      </c>
      <c r="I24" s="310">
        <f>I25+I26+I27</f>
        <v>1615</v>
      </c>
    </row>
    <row r="25" spans="1:9" ht="64.5" customHeight="1" x14ac:dyDescent="0.2">
      <c r="A25" s="305" t="s">
        <v>401</v>
      </c>
      <c r="B25" s="161" t="s">
        <v>180</v>
      </c>
      <c r="C25" s="160" t="s">
        <v>43</v>
      </c>
      <c r="D25" s="160" t="s">
        <v>45</v>
      </c>
      <c r="E25" s="303" t="s">
        <v>396</v>
      </c>
      <c r="F25" s="161" t="s">
        <v>88</v>
      </c>
      <c r="G25" s="161" t="s">
        <v>507</v>
      </c>
      <c r="H25" s="161" t="s">
        <v>507</v>
      </c>
      <c r="I25" s="310">
        <v>1141.3</v>
      </c>
    </row>
    <row r="26" spans="1:9" ht="30.75" customHeight="1" x14ac:dyDescent="0.2">
      <c r="A26" s="173" t="s">
        <v>403</v>
      </c>
      <c r="B26" s="161" t="s">
        <v>180</v>
      </c>
      <c r="C26" s="160" t="s">
        <v>43</v>
      </c>
      <c r="D26" s="160" t="s">
        <v>45</v>
      </c>
      <c r="E26" s="303" t="s">
        <v>396</v>
      </c>
      <c r="F26" s="161" t="s">
        <v>108</v>
      </c>
      <c r="G26" s="161" t="s">
        <v>508</v>
      </c>
      <c r="H26" s="161" t="s">
        <v>508</v>
      </c>
      <c r="I26" s="310">
        <v>447.7</v>
      </c>
    </row>
    <row r="27" spans="1:9" ht="20.25" customHeight="1" x14ac:dyDescent="0.2">
      <c r="A27" s="305" t="s">
        <v>114</v>
      </c>
      <c r="B27" s="161" t="s">
        <v>180</v>
      </c>
      <c r="C27" s="160" t="s">
        <v>43</v>
      </c>
      <c r="D27" s="160" t="s">
        <v>45</v>
      </c>
      <c r="E27" s="303" t="s">
        <v>396</v>
      </c>
      <c r="F27" s="161" t="s">
        <v>115</v>
      </c>
      <c r="G27" s="161" t="s">
        <v>509</v>
      </c>
      <c r="H27" s="161" t="s">
        <v>509</v>
      </c>
      <c r="I27" s="310">
        <v>26</v>
      </c>
    </row>
    <row r="28" spans="1:9" ht="24.75" customHeight="1" x14ac:dyDescent="0.2">
      <c r="A28" s="400" t="s">
        <v>36</v>
      </c>
      <c r="B28" s="401" t="s">
        <v>180</v>
      </c>
      <c r="C28" s="402" t="s">
        <v>34</v>
      </c>
      <c r="D28" s="402" t="s">
        <v>21</v>
      </c>
      <c r="E28" s="403"/>
      <c r="F28" s="401"/>
      <c r="G28" s="404">
        <f t="shared" ref="G28:H28" si="5">G30+G31+G32</f>
        <v>1850.1</v>
      </c>
      <c r="H28" s="404">
        <f t="shared" si="5"/>
        <v>1850.1</v>
      </c>
      <c r="I28" s="404">
        <f>I30+I31+I32</f>
        <v>1850.1</v>
      </c>
    </row>
    <row r="29" spans="1:9" ht="29.25" customHeight="1" x14ac:dyDescent="0.2">
      <c r="A29" s="173" t="s">
        <v>404</v>
      </c>
      <c r="B29" s="161" t="s">
        <v>180</v>
      </c>
      <c r="C29" s="160" t="s">
        <v>34</v>
      </c>
      <c r="D29" s="174" t="s">
        <v>21</v>
      </c>
      <c r="E29" s="174" t="s">
        <v>159</v>
      </c>
      <c r="F29" s="161"/>
      <c r="G29" s="161" t="s">
        <v>512</v>
      </c>
      <c r="H29" s="161" t="s">
        <v>512</v>
      </c>
      <c r="I29" s="309">
        <v>1850</v>
      </c>
    </row>
    <row r="30" spans="1:9" ht="63" customHeight="1" x14ac:dyDescent="0.2">
      <c r="A30" s="305" t="s">
        <v>401</v>
      </c>
      <c r="B30" s="161" t="s">
        <v>180</v>
      </c>
      <c r="C30" s="160" t="s">
        <v>34</v>
      </c>
      <c r="D30" s="174" t="s">
        <v>21</v>
      </c>
      <c r="E30" s="174" t="s">
        <v>159</v>
      </c>
      <c r="F30" s="161" t="s">
        <v>88</v>
      </c>
      <c r="G30" s="161" t="s">
        <v>516</v>
      </c>
      <c r="H30" s="161" t="s">
        <v>516</v>
      </c>
      <c r="I30" s="161" t="s">
        <v>516</v>
      </c>
    </row>
    <row r="31" spans="1:9" ht="30" customHeight="1" x14ac:dyDescent="0.2">
      <c r="A31" s="173" t="s">
        <v>405</v>
      </c>
      <c r="B31" s="161" t="s">
        <v>180</v>
      </c>
      <c r="C31" s="160" t="s">
        <v>34</v>
      </c>
      <c r="D31" s="174" t="s">
        <v>21</v>
      </c>
      <c r="E31" s="174" t="s">
        <v>159</v>
      </c>
      <c r="F31" s="161" t="s">
        <v>108</v>
      </c>
      <c r="G31" s="161" t="s">
        <v>121</v>
      </c>
      <c r="H31" s="161" t="s">
        <v>121</v>
      </c>
      <c r="I31" s="310">
        <v>3</v>
      </c>
    </row>
    <row r="32" spans="1:9" ht="30" customHeight="1" x14ac:dyDescent="0.2">
      <c r="A32" s="305" t="s">
        <v>114</v>
      </c>
      <c r="B32" s="161" t="s">
        <v>180</v>
      </c>
      <c r="C32" s="160" t="s">
        <v>34</v>
      </c>
      <c r="D32" s="174" t="s">
        <v>21</v>
      </c>
      <c r="E32" s="174" t="s">
        <v>159</v>
      </c>
      <c r="F32" s="161" t="s">
        <v>115</v>
      </c>
      <c r="G32" s="161" t="s">
        <v>511</v>
      </c>
      <c r="H32" s="161" t="s">
        <v>511</v>
      </c>
      <c r="I32" s="310">
        <v>22</v>
      </c>
    </row>
    <row r="33" spans="1:9" ht="24" customHeight="1" x14ac:dyDescent="0.2">
      <c r="A33" s="400" t="s">
        <v>377</v>
      </c>
      <c r="B33" s="407" t="s">
        <v>180</v>
      </c>
      <c r="C33" s="402" t="s">
        <v>285</v>
      </c>
      <c r="D33" s="408"/>
      <c r="E33" s="408"/>
      <c r="F33" s="401"/>
      <c r="G33" s="404">
        <f t="shared" ref="G33:H33" si="6">G34</f>
        <v>0</v>
      </c>
      <c r="H33" s="404">
        <f t="shared" si="6"/>
        <v>0</v>
      </c>
      <c r="I33" s="404">
        <f>I34</f>
        <v>0</v>
      </c>
    </row>
    <row r="34" spans="1:9" ht="23.25" customHeight="1" x14ac:dyDescent="0.2">
      <c r="A34" s="173" t="s">
        <v>378</v>
      </c>
      <c r="B34" s="161" t="s">
        <v>180</v>
      </c>
      <c r="C34" s="160" t="s">
        <v>285</v>
      </c>
      <c r="D34" s="174" t="s">
        <v>286</v>
      </c>
      <c r="E34" s="174"/>
      <c r="F34" s="161"/>
      <c r="G34" s="161"/>
      <c r="H34" s="161"/>
      <c r="I34" s="310"/>
    </row>
    <row r="35" spans="1:9" ht="30" customHeight="1" x14ac:dyDescent="0.2">
      <c r="A35" s="173" t="s">
        <v>406</v>
      </c>
      <c r="B35" s="161" t="s">
        <v>180</v>
      </c>
      <c r="C35" s="160" t="s">
        <v>285</v>
      </c>
      <c r="D35" s="174" t="s">
        <v>286</v>
      </c>
      <c r="E35" s="174" t="s">
        <v>497</v>
      </c>
      <c r="F35" s="161"/>
      <c r="G35" s="161"/>
      <c r="H35" s="161"/>
      <c r="I35" s="310"/>
    </row>
    <row r="36" spans="1:9" ht="66" customHeight="1" x14ac:dyDescent="0.2">
      <c r="A36" s="305" t="s">
        <v>401</v>
      </c>
      <c r="B36" s="161" t="s">
        <v>180</v>
      </c>
      <c r="C36" s="160" t="s">
        <v>285</v>
      </c>
      <c r="D36" s="174" t="s">
        <v>286</v>
      </c>
      <c r="E36" s="174" t="s">
        <v>497</v>
      </c>
      <c r="F36" s="161" t="s">
        <v>88</v>
      </c>
      <c r="G36" s="161"/>
      <c r="H36" s="161"/>
      <c r="I36" s="310"/>
    </row>
    <row r="37" spans="1:9" ht="30" customHeight="1" x14ac:dyDescent="0.2">
      <c r="A37" s="173" t="s">
        <v>405</v>
      </c>
      <c r="B37" s="161" t="s">
        <v>180</v>
      </c>
      <c r="C37" s="160" t="s">
        <v>285</v>
      </c>
      <c r="D37" s="174" t="s">
        <v>286</v>
      </c>
      <c r="E37" s="174" t="s">
        <v>497</v>
      </c>
      <c r="F37" s="161" t="s">
        <v>108</v>
      </c>
      <c r="G37" s="161"/>
      <c r="H37" s="161"/>
      <c r="I37" s="310"/>
    </row>
    <row r="38" spans="1:9" s="168" customFormat="1" ht="30" customHeight="1" x14ac:dyDescent="0.2">
      <c r="A38" s="405" t="s">
        <v>41</v>
      </c>
      <c r="B38" s="401" t="s">
        <v>180</v>
      </c>
      <c r="C38" s="402" t="s">
        <v>13</v>
      </c>
      <c r="D38" s="408"/>
      <c r="E38" s="408"/>
      <c r="F38" s="401"/>
      <c r="G38" s="406">
        <f t="shared" ref="G38:H38" si="7">G39</f>
        <v>0</v>
      </c>
      <c r="H38" s="406">
        <f t="shared" si="7"/>
        <v>0</v>
      </c>
      <c r="I38" s="406">
        <f>I39</f>
        <v>0</v>
      </c>
    </row>
    <row r="39" spans="1:9" ht="30" customHeight="1" x14ac:dyDescent="0.2">
      <c r="A39" s="173" t="s">
        <v>255</v>
      </c>
      <c r="B39" s="161" t="s">
        <v>180</v>
      </c>
      <c r="C39" s="160" t="s">
        <v>13</v>
      </c>
      <c r="D39" s="160" t="s">
        <v>14</v>
      </c>
      <c r="E39" s="303"/>
      <c r="F39" s="161"/>
      <c r="G39" s="161"/>
      <c r="H39" s="161"/>
      <c r="I39" s="310"/>
    </row>
    <row r="40" spans="1:9" ht="30" customHeight="1" x14ac:dyDescent="0.2">
      <c r="A40" s="173" t="s">
        <v>47</v>
      </c>
      <c r="B40" s="161" t="s">
        <v>180</v>
      </c>
      <c r="C40" s="160" t="s">
        <v>13</v>
      </c>
      <c r="D40" s="160" t="s">
        <v>14</v>
      </c>
      <c r="E40" s="303" t="s">
        <v>436</v>
      </c>
      <c r="F40" s="161"/>
      <c r="G40" s="161"/>
      <c r="H40" s="161"/>
      <c r="I40" s="310"/>
    </row>
    <row r="41" spans="1:9" ht="30" customHeight="1" x14ac:dyDescent="0.2">
      <c r="A41" s="173" t="s">
        <v>405</v>
      </c>
      <c r="B41" s="161" t="s">
        <v>180</v>
      </c>
      <c r="C41" s="160" t="s">
        <v>13</v>
      </c>
      <c r="D41" s="160" t="s">
        <v>14</v>
      </c>
      <c r="E41" s="303" t="s">
        <v>436</v>
      </c>
      <c r="F41" s="161" t="s">
        <v>108</v>
      </c>
      <c r="G41" s="161"/>
      <c r="H41" s="161"/>
      <c r="I41" s="310"/>
    </row>
    <row r="42" spans="1:9" ht="49.5" customHeight="1" x14ac:dyDescent="0.2">
      <c r="A42" s="405" t="s">
        <v>381</v>
      </c>
      <c r="B42" s="401" t="s">
        <v>180</v>
      </c>
      <c r="C42" s="402" t="s">
        <v>49</v>
      </c>
      <c r="D42" s="402"/>
      <c r="E42" s="403"/>
      <c r="F42" s="401"/>
      <c r="G42" s="406" t="str">
        <f t="shared" ref="G42:H42" si="8">G43</f>
        <v>12</v>
      </c>
      <c r="H42" s="406" t="str">
        <f t="shared" si="8"/>
        <v>12</v>
      </c>
      <c r="I42" s="406">
        <f>I43</f>
        <v>12</v>
      </c>
    </row>
    <row r="43" spans="1:9" ht="30" customHeight="1" x14ac:dyDescent="0.2">
      <c r="A43" s="173" t="s">
        <v>50</v>
      </c>
      <c r="B43" s="161" t="s">
        <v>180</v>
      </c>
      <c r="C43" s="160" t="s">
        <v>49</v>
      </c>
      <c r="D43" s="160" t="s">
        <v>51</v>
      </c>
      <c r="E43" s="303"/>
      <c r="F43" s="161"/>
      <c r="G43" s="161" t="s">
        <v>483</v>
      </c>
      <c r="H43" s="161" t="s">
        <v>483</v>
      </c>
      <c r="I43" s="310">
        <f>I44</f>
        <v>12</v>
      </c>
    </row>
    <row r="44" spans="1:9" ht="30" customHeight="1" x14ac:dyDescent="0.2">
      <c r="A44" s="173" t="s">
        <v>52</v>
      </c>
      <c r="B44" s="161" t="s">
        <v>180</v>
      </c>
      <c r="C44" s="160" t="s">
        <v>49</v>
      </c>
      <c r="D44" s="160" t="s">
        <v>51</v>
      </c>
      <c r="E44" s="303" t="s">
        <v>441</v>
      </c>
      <c r="F44" s="161"/>
      <c r="G44" s="161" t="s">
        <v>483</v>
      </c>
      <c r="H44" s="161" t="s">
        <v>483</v>
      </c>
      <c r="I44" s="310">
        <f>I45</f>
        <v>12</v>
      </c>
    </row>
    <row r="45" spans="1:9" ht="30" customHeight="1" x14ac:dyDescent="0.2">
      <c r="A45" s="173" t="s">
        <v>46</v>
      </c>
      <c r="B45" s="161" t="s">
        <v>180</v>
      </c>
      <c r="C45" s="160" t="s">
        <v>49</v>
      </c>
      <c r="D45" s="160" t="s">
        <v>51</v>
      </c>
      <c r="E45" s="303" t="s">
        <v>441</v>
      </c>
      <c r="F45" s="161" t="s">
        <v>118</v>
      </c>
      <c r="G45" s="161" t="s">
        <v>483</v>
      </c>
      <c r="H45" s="161" t="s">
        <v>483</v>
      </c>
      <c r="I45" s="310">
        <v>12</v>
      </c>
    </row>
    <row r="46" spans="1:9" ht="30" customHeight="1" x14ac:dyDescent="0.2">
      <c r="A46" s="405" t="s">
        <v>407</v>
      </c>
      <c r="B46" s="401" t="s">
        <v>180</v>
      </c>
      <c r="C46" s="409"/>
      <c r="D46" s="410"/>
      <c r="E46" s="410"/>
      <c r="F46" s="407"/>
      <c r="G46" s="414">
        <f>G47+G56+G61+G64+G67</f>
        <v>400</v>
      </c>
      <c r="H46" s="414">
        <f t="shared" ref="H46:I46" si="9">H47+H56+H61+H64+H67</f>
        <v>420.6</v>
      </c>
      <c r="I46" s="414">
        <f t="shared" si="9"/>
        <v>439.9</v>
      </c>
    </row>
    <row r="47" spans="1:9" ht="55.5" customHeight="1" x14ac:dyDescent="0.2">
      <c r="A47" s="175" t="s">
        <v>243</v>
      </c>
      <c r="B47" s="161" t="s">
        <v>180</v>
      </c>
      <c r="C47" s="165" t="s">
        <v>328</v>
      </c>
      <c r="D47" s="311"/>
      <c r="E47" s="311"/>
      <c r="F47" s="166"/>
      <c r="G47" s="306">
        <f>G48+G53</f>
        <v>150</v>
      </c>
      <c r="H47" s="306">
        <f t="shared" ref="H47:I47" si="10">H48+H53</f>
        <v>160</v>
      </c>
      <c r="I47" s="306">
        <f t="shared" si="10"/>
        <v>160</v>
      </c>
    </row>
    <row r="48" spans="1:9" ht="55.5" customHeight="1" x14ac:dyDescent="0.2">
      <c r="A48" s="175" t="s">
        <v>245</v>
      </c>
      <c r="B48" s="161" t="s">
        <v>180</v>
      </c>
      <c r="C48" s="165" t="s">
        <v>242</v>
      </c>
      <c r="D48" s="311" t="s">
        <v>244</v>
      </c>
      <c r="E48" s="311"/>
      <c r="F48" s="166"/>
      <c r="G48" s="306">
        <v>150</v>
      </c>
      <c r="H48" s="306">
        <v>160</v>
      </c>
      <c r="I48" s="306">
        <v>160</v>
      </c>
    </row>
    <row r="49" spans="1:9" ht="55.5" customHeight="1" x14ac:dyDescent="0.2">
      <c r="A49" s="413" t="s">
        <v>422</v>
      </c>
      <c r="B49" s="407" t="s">
        <v>180</v>
      </c>
      <c r="C49" s="402" t="s">
        <v>242</v>
      </c>
      <c r="D49" s="408" t="s">
        <v>244</v>
      </c>
      <c r="E49" s="408" t="s">
        <v>408</v>
      </c>
      <c r="F49" s="401"/>
      <c r="G49" s="401" t="s">
        <v>513</v>
      </c>
      <c r="H49" s="401" t="s">
        <v>519</v>
      </c>
      <c r="I49" s="401" t="s">
        <v>519</v>
      </c>
    </row>
    <row r="50" spans="1:9" ht="44.25" customHeight="1" x14ac:dyDescent="0.2">
      <c r="A50" s="159" t="s">
        <v>492</v>
      </c>
      <c r="B50" s="161" t="s">
        <v>180</v>
      </c>
      <c r="C50" s="160" t="s">
        <v>242</v>
      </c>
      <c r="D50" s="174" t="s">
        <v>244</v>
      </c>
      <c r="E50" s="174" t="s">
        <v>409</v>
      </c>
      <c r="F50" s="161"/>
      <c r="G50" s="161" t="s">
        <v>513</v>
      </c>
      <c r="H50" s="161" t="s">
        <v>519</v>
      </c>
      <c r="I50" s="161" t="s">
        <v>519</v>
      </c>
    </row>
    <row r="51" spans="1:9" ht="51.75" customHeight="1" x14ac:dyDescent="0.2">
      <c r="A51" s="173" t="s">
        <v>410</v>
      </c>
      <c r="B51" s="161" t="s">
        <v>180</v>
      </c>
      <c r="C51" s="160" t="s">
        <v>242</v>
      </c>
      <c r="D51" s="174" t="s">
        <v>244</v>
      </c>
      <c r="E51" s="174" t="s">
        <v>411</v>
      </c>
      <c r="F51" s="161"/>
      <c r="G51" s="161" t="s">
        <v>513</v>
      </c>
      <c r="H51" s="161" t="s">
        <v>519</v>
      </c>
      <c r="I51" s="161" t="s">
        <v>519</v>
      </c>
    </row>
    <row r="52" spans="1:9" ht="30" customHeight="1" x14ac:dyDescent="0.2">
      <c r="A52" s="173" t="s">
        <v>403</v>
      </c>
      <c r="B52" s="161" t="s">
        <v>180</v>
      </c>
      <c r="C52" s="160" t="s">
        <v>242</v>
      </c>
      <c r="D52" s="174" t="s">
        <v>244</v>
      </c>
      <c r="E52" s="174" t="s">
        <v>411</v>
      </c>
      <c r="F52" s="161" t="s">
        <v>108</v>
      </c>
      <c r="G52" s="161" t="s">
        <v>513</v>
      </c>
      <c r="H52" s="161" t="s">
        <v>519</v>
      </c>
      <c r="I52" s="161" t="s">
        <v>519</v>
      </c>
    </row>
    <row r="53" spans="1:9" ht="30" customHeight="1" x14ac:dyDescent="0.2">
      <c r="A53" s="175" t="s">
        <v>412</v>
      </c>
      <c r="B53" s="407" t="s">
        <v>180</v>
      </c>
      <c r="C53" s="409" t="s">
        <v>242</v>
      </c>
      <c r="D53" s="410" t="s">
        <v>397</v>
      </c>
      <c r="E53" s="410" t="s">
        <v>413</v>
      </c>
      <c r="F53" s="407"/>
      <c r="G53" s="407" t="s">
        <v>310</v>
      </c>
      <c r="H53" s="407"/>
      <c r="I53" s="406"/>
    </row>
    <row r="54" spans="1:9" ht="60" customHeight="1" x14ac:dyDescent="0.2">
      <c r="A54" s="173" t="s">
        <v>414</v>
      </c>
      <c r="B54" s="161" t="s">
        <v>180</v>
      </c>
      <c r="C54" s="160" t="s">
        <v>242</v>
      </c>
      <c r="D54" s="174" t="s">
        <v>397</v>
      </c>
      <c r="E54" s="174" t="s">
        <v>415</v>
      </c>
      <c r="F54" s="161"/>
      <c r="G54" s="161" t="s">
        <v>310</v>
      </c>
      <c r="H54" s="161"/>
      <c r="I54" s="310"/>
    </row>
    <row r="55" spans="1:9" ht="30" customHeight="1" x14ac:dyDescent="0.2">
      <c r="A55" s="173" t="s">
        <v>403</v>
      </c>
      <c r="B55" s="161" t="s">
        <v>180</v>
      </c>
      <c r="C55" s="160" t="s">
        <v>242</v>
      </c>
      <c r="D55" s="174" t="s">
        <v>397</v>
      </c>
      <c r="E55" s="174" t="s">
        <v>415</v>
      </c>
      <c r="F55" s="161" t="s">
        <v>108</v>
      </c>
      <c r="G55" s="161" t="s">
        <v>310</v>
      </c>
      <c r="H55" s="161"/>
      <c r="I55" s="310"/>
    </row>
    <row r="56" spans="1:9" ht="42" customHeight="1" x14ac:dyDescent="0.2">
      <c r="A56" s="175" t="s">
        <v>491</v>
      </c>
      <c r="B56" s="161" t="s">
        <v>180</v>
      </c>
      <c r="C56" s="160" t="s">
        <v>246</v>
      </c>
      <c r="D56" s="174"/>
      <c r="E56" s="174"/>
      <c r="F56" s="161"/>
      <c r="G56" s="161" t="s">
        <v>505</v>
      </c>
      <c r="H56" s="161" t="s">
        <v>505</v>
      </c>
      <c r="I56" s="310">
        <v>40</v>
      </c>
    </row>
    <row r="57" spans="1:9" ht="21" customHeight="1" x14ac:dyDescent="0.2">
      <c r="A57" s="405" t="s">
        <v>251</v>
      </c>
      <c r="B57" s="401" t="s">
        <v>180</v>
      </c>
      <c r="C57" s="402" t="s">
        <v>246</v>
      </c>
      <c r="D57" s="408" t="s">
        <v>248</v>
      </c>
      <c r="E57" s="408"/>
      <c r="F57" s="401"/>
      <c r="G57" s="401" t="s">
        <v>505</v>
      </c>
      <c r="H57" s="401" t="s">
        <v>505</v>
      </c>
      <c r="I57" s="406">
        <v>40</v>
      </c>
    </row>
    <row r="58" spans="1:9" ht="48" customHeight="1" x14ac:dyDescent="0.2">
      <c r="A58" s="159" t="s">
        <v>489</v>
      </c>
      <c r="B58" s="161" t="s">
        <v>180</v>
      </c>
      <c r="C58" s="160" t="s">
        <v>246</v>
      </c>
      <c r="D58" s="174" t="s">
        <v>248</v>
      </c>
      <c r="E58" s="174" t="s">
        <v>416</v>
      </c>
      <c r="F58" s="161"/>
      <c r="G58" s="161" t="s">
        <v>505</v>
      </c>
      <c r="H58" s="161" t="s">
        <v>505</v>
      </c>
      <c r="I58" s="161" t="s">
        <v>505</v>
      </c>
    </row>
    <row r="59" spans="1:9" ht="33" customHeight="1" x14ac:dyDescent="0.2">
      <c r="A59" s="173" t="s">
        <v>423</v>
      </c>
      <c r="B59" s="161" t="s">
        <v>180</v>
      </c>
      <c r="C59" s="160" t="s">
        <v>246</v>
      </c>
      <c r="D59" s="174" t="s">
        <v>248</v>
      </c>
      <c r="E59" s="174" t="s">
        <v>439</v>
      </c>
      <c r="F59" s="161"/>
      <c r="G59" s="161" t="s">
        <v>505</v>
      </c>
      <c r="H59" s="161" t="s">
        <v>505</v>
      </c>
      <c r="I59" s="161" t="s">
        <v>505</v>
      </c>
    </row>
    <row r="60" spans="1:9" ht="29.25" customHeight="1" x14ac:dyDescent="0.2">
      <c r="A60" s="173" t="s">
        <v>403</v>
      </c>
      <c r="B60" s="161" t="s">
        <v>180</v>
      </c>
      <c r="C60" s="160" t="s">
        <v>246</v>
      </c>
      <c r="D60" s="174" t="s">
        <v>248</v>
      </c>
      <c r="E60" s="174" t="s">
        <v>439</v>
      </c>
      <c r="F60" s="161" t="s">
        <v>108</v>
      </c>
      <c r="G60" s="161" t="s">
        <v>505</v>
      </c>
      <c r="H60" s="161" t="s">
        <v>505</v>
      </c>
      <c r="I60" s="161" t="s">
        <v>505</v>
      </c>
    </row>
    <row r="61" spans="1:9" ht="44.25" customHeight="1" x14ac:dyDescent="0.2">
      <c r="A61" s="411" t="s">
        <v>490</v>
      </c>
      <c r="B61" s="401" t="s">
        <v>180</v>
      </c>
      <c r="C61" s="402" t="s">
        <v>246</v>
      </c>
      <c r="D61" s="408" t="s">
        <v>248</v>
      </c>
      <c r="E61" s="408" t="s">
        <v>419</v>
      </c>
      <c r="F61" s="401"/>
      <c r="G61" s="401" t="s">
        <v>514</v>
      </c>
      <c r="H61" s="401" t="s">
        <v>514</v>
      </c>
      <c r="I61" s="401" t="s">
        <v>514</v>
      </c>
    </row>
    <row r="62" spans="1:9" ht="29.25" customHeight="1" x14ac:dyDescent="0.2">
      <c r="A62" s="173" t="s">
        <v>488</v>
      </c>
      <c r="B62" s="161" t="s">
        <v>180</v>
      </c>
      <c r="C62" s="160" t="s">
        <v>246</v>
      </c>
      <c r="D62" s="174" t="s">
        <v>248</v>
      </c>
      <c r="E62" s="174" t="s">
        <v>437</v>
      </c>
      <c r="F62" s="161"/>
      <c r="G62" s="161" t="s">
        <v>514</v>
      </c>
      <c r="H62" s="161" t="s">
        <v>514</v>
      </c>
      <c r="I62" s="161" t="s">
        <v>514</v>
      </c>
    </row>
    <row r="63" spans="1:9" ht="29.25" customHeight="1" x14ac:dyDescent="0.2">
      <c r="A63" s="173" t="s">
        <v>403</v>
      </c>
      <c r="B63" s="161" t="s">
        <v>180</v>
      </c>
      <c r="C63" s="160" t="s">
        <v>246</v>
      </c>
      <c r="D63" s="174" t="s">
        <v>248</v>
      </c>
      <c r="E63" s="174" t="s">
        <v>437</v>
      </c>
      <c r="F63" s="161" t="s">
        <v>108</v>
      </c>
      <c r="G63" s="161" t="s">
        <v>514</v>
      </c>
      <c r="H63" s="161" t="s">
        <v>514</v>
      </c>
      <c r="I63" s="161" t="s">
        <v>514</v>
      </c>
    </row>
    <row r="64" spans="1:9" ht="44.25" customHeight="1" x14ac:dyDescent="0.2">
      <c r="A64" s="411" t="s">
        <v>493</v>
      </c>
      <c r="B64" s="401" t="s">
        <v>180</v>
      </c>
      <c r="C64" s="402" t="s">
        <v>246</v>
      </c>
      <c r="D64" s="408" t="s">
        <v>248</v>
      </c>
      <c r="E64" s="408" t="s">
        <v>420</v>
      </c>
      <c r="F64" s="401"/>
      <c r="G64" s="401" t="s">
        <v>515</v>
      </c>
      <c r="H64" s="401" t="s">
        <v>517</v>
      </c>
      <c r="I64" s="406">
        <v>129.9</v>
      </c>
    </row>
    <row r="65" spans="1:9" ht="29.25" customHeight="1" x14ac:dyDescent="0.2">
      <c r="A65" s="173" t="s">
        <v>494</v>
      </c>
      <c r="B65" s="161" t="s">
        <v>180</v>
      </c>
      <c r="C65" s="160" t="s">
        <v>246</v>
      </c>
      <c r="D65" s="174" t="s">
        <v>248</v>
      </c>
      <c r="E65" s="174" t="s">
        <v>438</v>
      </c>
      <c r="F65" s="161"/>
      <c r="G65" s="161" t="s">
        <v>515</v>
      </c>
      <c r="H65" s="161" t="s">
        <v>517</v>
      </c>
      <c r="I65" s="310">
        <v>129.9</v>
      </c>
    </row>
    <row r="66" spans="1:9" ht="29.25" customHeight="1" x14ac:dyDescent="0.2">
      <c r="A66" s="173" t="s">
        <v>403</v>
      </c>
      <c r="B66" s="161" t="s">
        <v>180</v>
      </c>
      <c r="C66" s="160" t="s">
        <v>246</v>
      </c>
      <c r="D66" s="174" t="s">
        <v>248</v>
      </c>
      <c r="E66" s="174" t="s">
        <v>438</v>
      </c>
      <c r="F66" s="161" t="s">
        <v>108</v>
      </c>
      <c r="G66" s="161" t="s">
        <v>515</v>
      </c>
      <c r="H66" s="161" t="s">
        <v>517</v>
      </c>
      <c r="I66" s="310">
        <v>129.9</v>
      </c>
    </row>
    <row r="67" spans="1:9" ht="56.25" customHeight="1" x14ac:dyDescent="0.2">
      <c r="A67" s="411" t="s">
        <v>500</v>
      </c>
      <c r="B67" s="401" t="s">
        <v>180</v>
      </c>
      <c r="C67" s="402" t="s">
        <v>246</v>
      </c>
      <c r="D67" s="408" t="s">
        <v>252</v>
      </c>
      <c r="E67" s="408" t="s">
        <v>420</v>
      </c>
      <c r="F67" s="401"/>
      <c r="G67" s="401" t="s">
        <v>514</v>
      </c>
      <c r="H67" s="401" t="s">
        <v>518</v>
      </c>
      <c r="I67" s="406">
        <v>60</v>
      </c>
    </row>
    <row r="68" spans="1:9" ht="29.25" customHeight="1" x14ac:dyDescent="0.2">
      <c r="A68" s="173" t="s">
        <v>501</v>
      </c>
      <c r="B68" s="161" t="s">
        <v>180</v>
      </c>
      <c r="C68" s="160" t="s">
        <v>246</v>
      </c>
      <c r="D68" s="174" t="s">
        <v>252</v>
      </c>
      <c r="E68" s="174" t="s">
        <v>440</v>
      </c>
      <c r="F68" s="161"/>
      <c r="G68" s="161" t="s">
        <v>514</v>
      </c>
      <c r="H68" s="161" t="s">
        <v>518</v>
      </c>
      <c r="I68" s="310">
        <v>60</v>
      </c>
    </row>
    <row r="69" spans="1:9" ht="29.25" customHeight="1" x14ac:dyDescent="0.2">
      <c r="A69" s="173" t="s">
        <v>403</v>
      </c>
      <c r="B69" s="161" t="s">
        <v>180</v>
      </c>
      <c r="C69" s="160" t="s">
        <v>246</v>
      </c>
      <c r="D69" s="174" t="s">
        <v>252</v>
      </c>
      <c r="E69" s="174" t="s">
        <v>440</v>
      </c>
      <c r="F69" s="161" t="s">
        <v>108</v>
      </c>
      <c r="G69" s="161" t="s">
        <v>514</v>
      </c>
      <c r="H69" s="161" t="s">
        <v>518</v>
      </c>
      <c r="I69" s="310">
        <v>60</v>
      </c>
    </row>
    <row r="70" spans="1:9" ht="29.25" customHeight="1" x14ac:dyDescent="0.2">
      <c r="A70" s="405" t="s">
        <v>495</v>
      </c>
      <c r="B70" s="401" t="s">
        <v>180</v>
      </c>
      <c r="C70" s="402" t="s">
        <v>393</v>
      </c>
      <c r="D70" s="402" t="s">
        <v>394</v>
      </c>
      <c r="E70" s="403" t="s">
        <v>417</v>
      </c>
      <c r="F70" s="401"/>
      <c r="G70" s="401"/>
      <c r="H70" s="401"/>
      <c r="I70" s="406"/>
    </row>
    <row r="71" spans="1:9" ht="57" customHeight="1" x14ac:dyDescent="0.2">
      <c r="A71" s="173" t="s">
        <v>496</v>
      </c>
      <c r="B71" s="161" t="s">
        <v>180</v>
      </c>
      <c r="C71" s="160" t="s">
        <v>393</v>
      </c>
      <c r="D71" s="160" t="s">
        <v>394</v>
      </c>
      <c r="E71" s="303" t="s">
        <v>443</v>
      </c>
      <c r="F71" s="161"/>
      <c r="G71" s="161"/>
      <c r="H71" s="161"/>
      <c r="I71" s="310"/>
    </row>
    <row r="72" spans="1:9" ht="29.25" customHeight="1" x14ac:dyDescent="0.2">
      <c r="A72" s="173" t="s">
        <v>403</v>
      </c>
      <c r="B72" s="161" t="s">
        <v>180</v>
      </c>
      <c r="C72" s="160" t="s">
        <v>393</v>
      </c>
      <c r="D72" s="160" t="s">
        <v>394</v>
      </c>
      <c r="E72" s="303" t="s">
        <v>443</v>
      </c>
      <c r="F72" s="161" t="s">
        <v>108</v>
      </c>
      <c r="G72" s="161"/>
      <c r="H72" s="161"/>
      <c r="I72" s="310"/>
    </row>
    <row r="73" spans="1:9" ht="45" customHeight="1" x14ac:dyDescent="0.2">
      <c r="A73" s="312" t="s">
        <v>15</v>
      </c>
      <c r="B73" s="161"/>
      <c r="C73" s="165"/>
      <c r="D73" s="165"/>
      <c r="E73" s="165"/>
      <c r="F73" s="165"/>
      <c r="G73" s="306">
        <f>G8+G46</f>
        <v>7241.9</v>
      </c>
      <c r="H73" s="306">
        <f t="shared" ref="H73:I73" si="11">H8+H46</f>
        <v>7330.6</v>
      </c>
      <c r="I73" s="306">
        <f t="shared" si="11"/>
        <v>7418.9</v>
      </c>
    </row>
    <row r="74" spans="1:9" ht="44.25" customHeight="1" x14ac:dyDescent="0.2"/>
    <row r="75" spans="1:9" ht="24" customHeight="1" x14ac:dyDescent="0.3">
      <c r="A75" t="s">
        <v>555</v>
      </c>
      <c r="B75"/>
      <c r="C75"/>
      <c r="D75"/>
      <c r="E75"/>
      <c r="F75"/>
      <c r="G75" t="s">
        <v>467</v>
      </c>
      <c r="H75" s="313"/>
      <c r="I75" s="314"/>
    </row>
    <row r="76" spans="1:9" ht="56.25" hidden="1" customHeight="1" x14ac:dyDescent="0.3">
      <c r="A76"/>
      <c r="B76"/>
      <c r="C76"/>
      <c r="D76"/>
      <c r="E76"/>
      <c r="F76"/>
      <c r="G76"/>
      <c r="H76" s="313"/>
      <c r="I76" s="315"/>
    </row>
    <row r="77" spans="1:9" ht="1.5" customHeight="1" x14ac:dyDescent="0.3">
      <c r="A77"/>
      <c r="B77"/>
      <c r="C77"/>
      <c r="D77"/>
      <c r="E77"/>
      <c r="F77"/>
      <c r="G77"/>
      <c r="H77" s="313"/>
      <c r="I77" s="314"/>
    </row>
    <row r="78" spans="1:9" ht="21" customHeight="1" x14ac:dyDescent="0.3">
      <c r="A78" t="s">
        <v>348</v>
      </c>
      <c r="B78"/>
      <c r="C78"/>
      <c r="D78"/>
      <c r="E78"/>
      <c r="F78"/>
      <c r="G78" t="s">
        <v>349</v>
      </c>
      <c r="H78" s="313"/>
      <c r="I78" s="313"/>
    </row>
    <row r="79" spans="1:9" ht="51.75" hidden="1" customHeight="1" x14ac:dyDescent="0.2">
      <c r="A79"/>
      <c r="B79"/>
      <c r="C79"/>
      <c r="D79"/>
      <c r="E79"/>
      <c r="F79"/>
      <c r="G79"/>
    </row>
    <row r="80" spans="1:9" ht="18" customHeight="1" x14ac:dyDescent="0.2">
      <c r="A80" t="s">
        <v>312</v>
      </c>
      <c r="B80"/>
      <c r="C80"/>
      <c r="D80"/>
      <c r="E80"/>
      <c r="F80"/>
      <c r="G80"/>
    </row>
    <row r="81" spans="1:7" ht="0.75" hidden="1" customHeight="1" x14ac:dyDescent="0.2">
      <c r="A81"/>
      <c r="B81"/>
      <c r="C81"/>
      <c r="D81"/>
      <c r="E81"/>
      <c r="F81"/>
      <c r="G81"/>
    </row>
    <row r="82" spans="1:7" ht="43.5" hidden="1" customHeight="1" x14ac:dyDescent="0.2">
      <c r="A82"/>
      <c r="B82"/>
      <c r="C82"/>
      <c r="D82"/>
      <c r="E82"/>
      <c r="F82"/>
      <c r="G82"/>
    </row>
    <row r="83" spans="1:7" ht="16.5" customHeight="1" x14ac:dyDescent="0.2">
      <c r="A83" t="s">
        <v>358</v>
      </c>
      <c r="B83"/>
      <c r="C83"/>
      <c r="D83"/>
      <c r="E83"/>
      <c r="F83"/>
      <c r="G83"/>
    </row>
    <row r="84" spans="1:7" ht="20.25" customHeight="1" x14ac:dyDescent="0.2"/>
    <row r="85" spans="1:7" ht="64.5" customHeight="1" x14ac:dyDescent="0.2"/>
    <row r="86" spans="1:7" ht="41.25" customHeight="1" x14ac:dyDescent="0.2"/>
    <row r="87" spans="1:7" ht="25.5" customHeight="1" x14ac:dyDescent="0.2"/>
    <row r="88" spans="1:7" ht="19.5" customHeight="1" x14ac:dyDescent="0.2"/>
    <row r="89" spans="1:7" ht="22.5" customHeight="1" x14ac:dyDescent="0.2"/>
    <row r="90" spans="1:7" ht="43.5" customHeight="1" x14ac:dyDescent="0.2"/>
    <row r="91" spans="1:7" ht="24" customHeight="1" x14ac:dyDescent="0.2"/>
    <row r="92" spans="1:7" ht="22.5" customHeight="1" x14ac:dyDescent="0.2"/>
    <row r="93" spans="1:7" ht="28.5" customHeight="1" x14ac:dyDescent="0.2"/>
    <row r="94" spans="1:7" ht="22.5" customHeight="1" x14ac:dyDescent="0.2"/>
    <row r="95" spans="1:7" ht="28.5" customHeight="1" x14ac:dyDescent="0.2"/>
    <row r="96" spans="1:7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6" ht="39" customHeight="1" x14ac:dyDescent="0.2"/>
    <row r="107" ht="44.25" customHeight="1" x14ac:dyDescent="0.2"/>
    <row r="110" ht="24" customHeight="1" x14ac:dyDescent="0.2"/>
    <row r="111" ht="40.5" customHeight="1" x14ac:dyDescent="0.2"/>
    <row r="112" ht="26.25" customHeight="1" x14ac:dyDescent="0.2"/>
    <row r="113" ht="39.75" customHeight="1" x14ac:dyDescent="0.2"/>
    <row r="114" ht="24" customHeight="1" x14ac:dyDescent="0.2"/>
    <row r="116" ht="54.75" customHeight="1" x14ac:dyDescent="0.2"/>
    <row r="117" ht="66.75" customHeight="1" x14ac:dyDescent="0.2"/>
    <row r="118" ht="27.75" customHeight="1" x14ac:dyDescent="0.2"/>
    <row r="119" ht="43.5" customHeight="1" x14ac:dyDescent="0.2"/>
    <row r="120" ht="40.5" customHeight="1" x14ac:dyDescent="0.2"/>
    <row r="121" ht="44.25" customHeight="1" x14ac:dyDescent="0.2"/>
    <row r="122" ht="26.25" customHeight="1" x14ac:dyDescent="0.2"/>
    <row r="123" ht="33" customHeight="1" x14ac:dyDescent="0.2"/>
    <row r="124" ht="53.25" customHeight="1" x14ac:dyDescent="0.2"/>
    <row r="125" ht="54" customHeight="1" x14ac:dyDescent="0.2"/>
    <row r="127" ht="49.5" customHeight="1" x14ac:dyDescent="0.2"/>
    <row r="128" ht="24" customHeight="1" x14ac:dyDescent="0.2"/>
    <row r="129" ht="21" customHeight="1" x14ac:dyDescent="0.2"/>
    <row r="130" ht="27.75" customHeight="1" x14ac:dyDescent="0.2"/>
    <row r="131" ht="41.25" customHeight="1" x14ac:dyDescent="0.2"/>
    <row r="132" ht="36" customHeight="1" x14ac:dyDescent="0.2"/>
    <row r="133" ht="43.5" customHeight="1" x14ac:dyDescent="0.2"/>
    <row r="134" ht="25.5" customHeight="1" x14ac:dyDescent="0.2"/>
    <row r="135" ht="36.75" customHeight="1" x14ac:dyDescent="0.2"/>
    <row r="136" ht="38.25" customHeight="1" x14ac:dyDescent="0.2"/>
    <row r="137" ht="28.5" customHeight="1" x14ac:dyDescent="0.2"/>
    <row r="138" ht="24.75" customHeight="1" x14ac:dyDescent="0.2"/>
    <row r="139" ht="31.5" customHeight="1" x14ac:dyDescent="0.2"/>
    <row r="141" ht="37.5" customHeight="1" x14ac:dyDescent="0.2"/>
    <row r="142" ht="58.5" customHeight="1" x14ac:dyDescent="0.2"/>
    <row r="144" ht="31.5" customHeight="1" x14ac:dyDescent="0.2"/>
    <row r="145" ht="27.75" customHeight="1" x14ac:dyDescent="0.2"/>
    <row r="146" ht="24" customHeight="1" x14ac:dyDescent="0.2"/>
    <row r="147" ht="46.5" customHeight="1" x14ac:dyDescent="0.2"/>
    <row r="148" ht="46.5" customHeight="1" x14ac:dyDescent="0.2"/>
    <row r="149" ht="45.75" customHeight="1" x14ac:dyDescent="0.2"/>
    <row r="150" ht="20.25" customHeight="1" x14ac:dyDescent="0.2"/>
    <row r="151" ht="29.25" customHeight="1" x14ac:dyDescent="0.2"/>
    <row r="152" ht="44.25" customHeight="1" x14ac:dyDescent="0.2"/>
    <row r="153" ht="30.75" customHeight="1" x14ac:dyDescent="0.2"/>
    <row r="154" ht="45.75" customHeight="1" x14ac:dyDescent="0.2"/>
    <row r="155" ht="37.5" customHeight="1" x14ac:dyDescent="0.2"/>
    <row r="156" ht="24.75" customHeight="1" x14ac:dyDescent="0.2"/>
    <row r="157" ht="55.5" customHeight="1" x14ac:dyDescent="0.2"/>
    <row r="158" ht="44.25" customHeight="1" x14ac:dyDescent="0.2"/>
    <row r="159" ht="39" customHeight="1" x14ac:dyDescent="0.2"/>
    <row r="160" ht="47.25" customHeight="1" x14ac:dyDescent="0.2"/>
    <row r="162" ht="34.5" customHeight="1" x14ac:dyDescent="0.2"/>
    <row r="163" ht="36.75" customHeight="1" x14ac:dyDescent="0.2"/>
    <row r="164" ht="35.25" customHeight="1" x14ac:dyDescent="0.2"/>
    <row r="165" ht="34.5" customHeight="1" x14ac:dyDescent="0.2"/>
    <row r="166" ht="96.75" customHeight="1" x14ac:dyDescent="0.2"/>
    <row r="167" ht="54.75" customHeight="1" x14ac:dyDescent="0.2"/>
    <row r="168" ht="32.25" customHeight="1" x14ac:dyDescent="0.2"/>
    <row r="169" ht="57.75" customHeight="1" x14ac:dyDescent="0.2"/>
    <row r="170" ht="36" customHeight="1" x14ac:dyDescent="0.2"/>
    <row r="171" ht="28.5" customHeight="1" x14ac:dyDescent="0.2"/>
    <row r="172" ht="28.5" customHeight="1" x14ac:dyDescent="0.2"/>
    <row r="173" ht="42" customHeight="1" x14ac:dyDescent="0.2"/>
    <row r="174" ht="29.25" customHeight="1" x14ac:dyDescent="0.2"/>
    <row r="175" ht="30" customHeight="1" x14ac:dyDescent="0.2"/>
    <row r="176" ht="30" customHeight="1" x14ac:dyDescent="0.2"/>
    <row r="177" ht="36" customHeight="1" x14ac:dyDescent="0.2"/>
    <row r="178" ht="29.25" customHeight="1" x14ac:dyDescent="0.2"/>
    <row r="179" ht="24.75" customHeight="1" x14ac:dyDescent="0.2"/>
    <row r="180" ht="35.25" customHeight="1" x14ac:dyDescent="0.2"/>
    <row r="181" ht="36" customHeight="1" x14ac:dyDescent="0.2"/>
    <row r="182" ht="30.75" customHeight="1" x14ac:dyDescent="0.2"/>
    <row r="183" ht="42" customHeight="1" x14ac:dyDescent="0.2"/>
    <row r="184" ht="26.25" customHeight="1" x14ac:dyDescent="0.2"/>
    <row r="185" ht="27" customHeight="1" x14ac:dyDescent="0.2"/>
    <row r="186" ht="38.25" customHeight="1" x14ac:dyDescent="0.2"/>
    <row r="187" ht="24.75" customHeight="1" x14ac:dyDescent="0.2"/>
    <row r="188" ht="27.75" customHeight="1" x14ac:dyDescent="0.2"/>
    <row r="189" ht="27.75" customHeight="1" x14ac:dyDescent="0.2"/>
    <row r="190" ht="70.5" customHeight="1" x14ac:dyDescent="0.2"/>
    <row r="191" ht="24.75" customHeight="1" x14ac:dyDescent="0.2"/>
    <row r="192" ht="42" customHeight="1" x14ac:dyDescent="0.2"/>
    <row r="193" ht="63" customHeight="1" x14ac:dyDescent="0.2"/>
    <row r="194" ht="41.25" customHeight="1" x14ac:dyDescent="0.2"/>
    <row r="195" ht="33" customHeight="1" x14ac:dyDescent="0.2"/>
    <row r="196" ht="101.25" customHeight="1" x14ac:dyDescent="0.2"/>
    <row r="197" ht="42" customHeight="1" x14ac:dyDescent="0.2"/>
    <row r="198" ht="39.75" customHeight="1" x14ac:dyDescent="0.2"/>
    <row r="199" ht="27" customHeight="1" x14ac:dyDescent="0.2"/>
    <row r="200" ht="56.25" customHeight="1" x14ac:dyDescent="0.2"/>
    <row r="201" ht="25.5" customHeight="1" x14ac:dyDescent="0.2"/>
    <row r="202" ht="26.25" customHeight="1" x14ac:dyDescent="0.2"/>
    <row r="205" ht="71.25" customHeight="1" x14ac:dyDescent="0.2"/>
    <row r="206" ht="78" customHeight="1" x14ac:dyDescent="0.2"/>
    <row r="210" ht="84" customHeight="1" x14ac:dyDescent="0.2"/>
    <row r="211" ht="87.75" customHeight="1" x14ac:dyDescent="0.2"/>
    <row r="212" ht="27" customHeight="1" x14ac:dyDescent="0.2"/>
    <row r="213" ht="49.5" customHeight="1" x14ac:dyDescent="0.2"/>
    <row r="214" ht="57" customHeight="1" x14ac:dyDescent="0.2"/>
    <row r="216" ht="96" customHeight="1" x14ac:dyDescent="0.2"/>
    <row r="217" ht="41.25" customHeight="1" x14ac:dyDescent="0.2"/>
    <row r="218" ht="30" customHeight="1" x14ac:dyDescent="0.2"/>
    <row r="219" ht="35.25" customHeight="1" x14ac:dyDescent="0.2"/>
    <row r="221" ht="50.25" customHeight="1" x14ac:dyDescent="0.2"/>
    <row r="222" ht="62.25" customHeight="1" x14ac:dyDescent="0.2"/>
    <row r="224" ht="49.5" customHeight="1" x14ac:dyDescent="0.2"/>
    <row r="225" ht="19.5" customHeight="1" x14ac:dyDescent="0.2"/>
    <row r="226" ht="21.75" customHeight="1" x14ac:dyDescent="0.2"/>
    <row r="227" ht="24" customHeight="1" x14ac:dyDescent="0.2"/>
    <row r="231" ht="27" customHeight="1" x14ac:dyDescent="0.2"/>
    <row r="232" ht="18" customHeight="1" x14ac:dyDescent="0.2"/>
    <row r="233" ht="20.25" customHeight="1" x14ac:dyDescent="0.2"/>
    <row r="234" ht="55.5" customHeight="1" x14ac:dyDescent="0.2"/>
    <row r="235" ht="37.5" customHeight="1" x14ac:dyDescent="0.2"/>
    <row r="236" ht="41.25" customHeight="1" x14ac:dyDescent="0.2"/>
    <row r="237" ht="39.75" customHeight="1" x14ac:dyDescent="0.2"/>
    <row r="238" ht="34.5" customHeight="1" x14ac:dyDescent="0.2"/>
    <row r="239" ht="20.25" customHeight="1" x14ac:dyDescent="0.2"/>
    <row r="241" ht="51" customHeight="1" x14ac:dyDescent="0.2"/>
    <row r="242" ht="33.75" customHeight="1" x14ac:dyDescent="0.2"/>
    <row r="243" ht="58.5" customHeight="1" x14ac:dyDescent="0.2"/>
    <row r="244" ht="43.5" customHeight="1" x14ac:dyDescent="0.2"/>
    <row r="245" ht="33" customHeight="1" x14ac:dyDescent="0.2"/>
    <row r="246" ht="27" customHeight="1" x14ac:dyDescent="0.2"/>
    <row r="247" ht="35.25" customHeight="1" x14ac:dyDescent="0.2"/>
    <row r="248" ht="33.75" customHeight="1" x14ac:dyDescent="0.2"/>
    <row r="249" ht="24" customHeight="1" x14ac:dyDescent="0.2"/>
    <row r="250" ht="22.5" customHeight="1" x14ac:dyDescent="0.2"/>
    <row r="251" ht="36" customHeight="1" x14ac:dyDescent="0.2"/>
    <row r="252" ht="24" customHeight="1" x14ac:dyDescent="0.2"/>
    <row r="253" ht="28.5" customHeight="1" x14ac:dyDescent="0.2"/>
    <row r="256" ht="24" customHeight="1" x14ac:dyDescent="0.2"/>
    <row r="257" ht="24.75" customHeight="1" x14ac:dyDescent="0.2"/>
    <row r="258" ht="30.75" customHeight="1" x14ac:dyDescent="0.2"/>
    <row r="259" ht="24.75" customHeight="1" x14ac:dyDescent="0.2"/>
    <row r="260" ht="28.5" customHeight="1" x14ac:dyDescent="0.2"/>
    <row r="263" ht="36.75" customHeight="1" x14ac:dyDescent="0.2"/>
    <row r="264" ht="42" customHeight="1" x14ac:dyDescent="0.2"/>
    <row r="265" ht="24.75" customHeight="1" x14ac:dyDescent="0.2"/>
    <row r="266" ht="36.75" customHeight="1" x14ac:dyDescent="0.2"/>
    <row r="267" ht="38.25" customHeight="1" x14ac:dyDescent="0.2"/>
    <row r="268" ht="64.5" customHeight="1" x14ac:dyDescent="0.2"/>
    <row r="269" ht="39.75" customHeight="1" x14ac:dyDescent="0.2"/>
    <row r="270" ht="56.25" customHeight="1" x14ac:dyDescent="0.2"/>
    <row r="271" ht="40.5" customHeight="1" x14ac:dyDescent="0.2"/>
    <row r="273" ht="38.25" customHeight="1" x14ac:dyDescent="0.2"/>
    <row r="274" ht="27.75" customHeight="1" x14ac:dyDescent="0.2"/>
    <row r="275" ht="29.25" customHeight="1" x14ac:dyDescent="0.2"/>
    <row r="276" ht="41.25" customHeight="1" x14ac:dyDescent="0.2"/>
    <row r="277" ht="49.5" customHeight="1" x14ac:dyDescent="0.2"/>
    <row r="279" ht="54" customHeight="1" x14ac:dyDescent="0.2"/>
    <row r="280" ht="34.5" customHeight="1" x14ac:dyDescent="0.2"/>
    <row r="282" ht="39.75" customHeight="1" x14ac:dyDescent="0.2"/>
    <row r="283" ht="30" customHeight="1" x14ac:dyDescent="0.2"/>
    <row r="284" ht="30" customHeight="1" x14ac:dyDescent="0.2"/>
    <row r="285" ht="30" customHeight="1" x14ac:dyDescent="0.2"/>
    <row r="286" ht="52.5" customHeight="1" x14ac:dyDescent="0.2"/>
    <row r="287" ht="54" customHeight="1" x14ac:dyDescent="0.2"/>
    <row r="289" ht="29.25" customHeight="1" x14ac:dyDescent="0.2"/>
    <row r="291" ht="25.5" customHeight="1" x14ac:dyDescent="0.2"/>
    <row r="292" ht="32.25" customHeight="1" x14ac:dyDescent="0.2"/>
    <row r="293" ht="41.25" customHeight="1" x14ac:dyDescent="0.2"/>
    <row r="294" ht="41.25" customHeight="1" x14ac:dyDescent="0.2"/>
  </sheetData>
  <mergeCells count="3">
    <mergeCell ref="E1:I1"/>
    <mergeCell ref="A3:I3"/>
    <mergeCell ref="A4:I4"/>
  </mergeCells>
  <pageMargins left="0.78740157480314965" right="0.39370078740157483" top="0.39370078740157483" bottom="0.39370078740157483" header="0.51181102362204722" footer="0.31496062992125984"/>
  <pageSetup paperSize="9" scale="76" fitToHeight="0" orientation="portrait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5"/>
  <sheetViews>
    <sheetView workbookViewId="0">
      <selection activeCell="I1" sqref="I1"/>
    </sheetView>
  </sheetViews>
  <sheetFormatPr defaultColWidth="9.33203125" defaultRowHeight="72.75" customHeight="1" x14ac:dyDescent="0.2"/>
  <cols>
    <col min="1" max="1" width="56.83203125" style="328" customWidth="1"/>
    <col min="2" max="3" width="8.33203125" style="328" customWidth="1"/>
    <col min="4" max="4" width="9" style="328" customWidth="1"/>
    <col min="5" max="5" width="14.6640625" style="328" customWidth="1"/>
    <col min="6" max="8" width="13" style="328" customWidth="1"/>
    <col min="9" max="9" width="20.83203125" style="328" customWidth="1"/>
    <col min="10" max="16384" width="9.33203125" style="328"/>
  </cols>
  <sheetData>
    <row r="1" spans="1:10" ht="157.5" customHeight="1" x14ac:dyDescent="0.2">
      <c r="A1" s="325"/>
      <c r="B1" s="325"/>
      <c r="C1" s="325"/>
      <c r="D1" s="325"/>
      <c r="E1" s="518"/>
      <c r="F1" s="518"/>
      <c r="G1" s="362"/>
      <c r="H1" s="362"/>
      <c r="I1" s="326" t="s">
        <v>581</v>
      </c>
      <c r="J1" s="327"/>
    </row>
    <row r="2" spans="1:10" ht="24.75" customHeight="1" x14ac:dyDescent="0.2">
      <c r="A2" s="325"/>
      <c r="B2" s="325"/>
      <c r="C2" s="325"/>
      <c r="D2" s="325"/>
      <c r="E2" s="327"/>
      <c r="F2" s="327"/>
      <c r="G2" s="327"/>
      <c r="H2" s="327"/>
    </row>
    <row r="3" spans="1:10" ht="30.75" customHeight="1" x14ac:dyDescent="0.2">
      <c r="A3" s="519" t="s">
        <v>522</v>
      </c>
      <c r="B3" s="519"/>
      <c r="C3" s="519"/>
      <c r="D3" s="519"/>
      <c r="E3" s="519"/>
      <c r="F3" s="519"/>
      <c r="G3" s="519"/>
      <c r="H3" s="519"/>
      <c r="I3" s="519"/>
    </row>
    <row r="4" spans="1:10" ht="9.75" customHeight="1" x14ac:dyDescent="0.2">
      <c r="A4" s="329"/>
      <c r="B4" s="329"/>
      <c r="C4" s="329"/>
      <c r="D4" s="329"/>
      <c r="E4" s="329"/>
      <c r="F4" s="329"/>
      <c r="G4" s="363"/>
      <c r="H4" s="363"/>
      <c r="I4" s="329"/>
    </row>
    <row r="5" spans="1:10" ht="12.75" customHeight="1" x14ac:dyDescent="0.2">
      <c r="A5" s="520"/>
      <c r="B5" s="521" t="s">
        <v>28</v>
      </c>
      <c r="C5" s="522" t="s">
        <v>29</v>
      </c>
      <c r="D5" s="521" t="s">
        <v>30</v>
      </c>
      <c r="E5" s="521" t="s">
        <v>31</v>
      </c>
      <c r="F5" s="521" t="s">
        <v>32</v>
      </c>
      <c r="G5" s="523" t="s">
        <v>162</v>
      </c>
      <c r="H5" s="524"/>
      <c r="I5" s="525"/>
    </row>
    <row r="6" spans="1:10" ht="18.75" customHeight="1" x14ac:dyDescent="0.2">
      <c r="A6" s="520"/>
      <c r="B6" s="521"/>
      <c r="C6" s="522"/>
      <c r="D6" s="521"/>
      <c r="E6" s="521"/>
      <c r="F6" s="521"/>
      <c r="G6" s="364">
        <v>2017</v>
      </c>
      <c r="H6" s="364">
        <v>2018</v>
      </c>
      <c r="I6" s="330">
        <v>2019</v>
      </c>
    </row>
    <row r="7" spans="1:10" ht="12.75" x14ac:dyDescent="0.2">
      <c r="A7" s="331">
        <v>1</v>
      </c>
      <c r="B7" s="331">
        <v>2</v>
      </c>
      <c r="C7" s="331">
        <v>3</v>
      </c>
      <c r="D7" s="331">
        <v>4</v>
      </c>
      <c r="E7" s="331">
        <v>5</v>
      </c>
      <c r="F7" s="331">
        <v>6</v>
      </c>
      <c r="G7" s="331">
        <v>7</v>
      </c>
      <c r="H7" s="331">
        <v>8</v>
      </c>
      <c r="I7" s="332">
        <v>9</v>
      </c>
    </row>
    <row r="8" spans="1:10" ht="27" customHeight="1" x14ac:dyDescent="0.2">
      <c r="A8" s="333" t="s">
        <v>181</v>
      </c>
      <c r="B8" s="334">
        <v>12</v>
      </c>
      <c r="C8" s="334"/>
      <c r="D8" s="334"/>
      <c r="E8" s="334"/>
      <c r="F8" s="334"/>
      <c r="G8" s="365">
        <v>7241.9</v>
      </c>
      <c r="H8" s="365">
        <v>7330.6</v>
      </c>
      <c r="I8" s="335">
        <v>7418.9</v>
      </c>
    </row>
    <row r="9" spans="1:10" s="336" customFormat="1" ht="12.75" x14ac:dyDescent="0.2">
      <c r="A9" s="421" t="s">
        <v>33</v>
      </c>
      <c r="B9" s="422" t="s">
        <v>180</v>
      </c>
      <c r="C9" s="422" t="s">
        <v>34</v>
      </c>
      <c r="D9" s="423"/>
      <c r="E9" s="424"/>
      <c r="F9" s="424"/>
      <c r="G9" s="425">
        <f>G10+G13+G18+G20</f>
        <v>5265.6</v>
      </c>
      <c r="H9" s="425">
        <f t="shared" ref="H9:I9" si="0">H10+H13+H18+H20</f>
        <v>5333.7</v>
      </c>
      <c r="I9" s="425">
        <f t="shared" si="0"/>
        <v>5352</v>
      </c>
    </row>
    <row r="10" spans="1:10" ht="33" customHeight="1" x14ac:dyDescent="0.2">
      <c r="A10" s="426" t="s">
        <v>314</v>
      </c>
      <c r="B10" s="427" t="s">
        <v>180</v>
      </c>
      <c r="C10" s="427" t="s">
        <v>34</v>
      </c>
      <c r="D10" s="427" t="s">
        <v>38</v>
      </c>
      <c r="E10" s="428"/>
      <c r="F10" s="428"/>
      <c r="G10" s="428" t="s">
        <v>502</v>
      </c>
      <c r="H10" s="428" t="s">
        <v>502</v>
      </c>
      <c r="I10" s="429">
        <v>982.6</v>
      </c>
    </row>
    <row r="11" spans="1:10" ht="27" customHeight="1" x14ac:dyDescent="0.2">
      <c r="A11" s="337" t="s">
        <v>315</v>
      </c>
      <c r="B11" s="338" t="s">
        <v>180</v>
      </c>
      <c r="C11" s="338" t="s">
        <v>34</v>
      </c>
      <c r="D11" s="338" t="s">
        <v>38</v>
      </c>
      <c r="E11" s="339" t="s">
        <v>117</v>
      </c>
      <c r="F11" s="339"/>
      <c r="G11" s="339" t="s">
        <v>502</v>
      </c>
      <c r="H11" s="339" t="s">
        <v>502</v>
      </c>
      <c r="I11" s="340">
        <v>982.6</v>
      </c>
    </row>
    <row r="12" spans="1:10" ht="69" customHeight="1" x14ac:dyDescent="0.2">
      <c r="A12" s="337" t="s">
        <v>359</v>
      </c>
      <c r="B12" s="338" t="s">
        <v>180</v>
      </c>
      <c r="C12" s="338" t="s">
        <v>34</v>
      </c>
      <c r="D12" s="338" t="s">
        <v>38</v>
      </c>
      <c r="E12" s="339" t="s">
        <v>117</v>
      </c>
      <c r="F12" s="339" t="s">
        <v>88</v>
      </c>
      <c r="G12" s="339" t="s">
        <v>502</v>
      </c>
      <c r="H12" s="339" t="s">
        <v>502</v>
      </c>
      <c r="I12" s="340">
        <v>982.6</v>
      </c>
    </row>
    <row r="13" spans="1:10" s="336" customFormat="1" ht="12.75" x14ac:dyDescent="0.2">
      <c r="A13" s="417" t="s">
        <v>35</v>
      </c>
      <c r="B13" s="418" t="s">
        <v>180</v>
      </c>
      <c r="C13" s="418" t="s">
        <v>34</v>
      </c>
      <c r="D13" s="418" t="s">
        <v>40</v>
      </c>
      <c r="E13" s="428" t="s">
        <v>158</v>
      </c>
      <c r="F13" s="419"/>
      <c r="G13" s="420">
        <f>G14+G15+G16+G17</f>
        <v>2382.9</v>
      </c>
      <c r="H13" s="420">
        <f>H14+H15+H16+H17</f>
        <v>2451</v>
      </c>
      <c r="I13" s="420">
        <f>I14+I15+I16+I17</f>
        <v>2469.3000000000002</v>
      </c>
    </row>
    <row r="14" spans="1:10" ht="63.75" x14ac:dyDescent="0.2">
      <c r="A14" s="337" t="s">
        <v>359</v>
      </c>
      <c r="B14" s="338" t="s">
        <v>180</v>
      </c>
      <c r="C14" s="338" t="s">
        <v>34</v>
      </c>
      <c r="D14" s="338" t="s">
        <v>40</v>
      </c>
      <c r="E14" s="339" t="s">
        <v>158</v>
      </c>
      <c r="F14" s="339" t="s">
        <v>88</v>
      </c>
      <c r="G14" s="339" t="s">
        <v>503</v>
      </c>
      <c r="H14" s="339" t="s">
        <v>503</v>
      </c>
      <c r="I14" s="341">
        <v>1505</v>
      </c>
    </row>
    <row r="15" spans="1:10" ht="33.75" customHeight="1" x14ac:dyDescent="0.2">
      <c r="A15" s="337" t="s">
        <v>316</v>
      </c>
      <c r="B15" s="338" t="s">
        <v>180</v>
      </c>
      <c r="C15" s="338" t="s">
        <v>34</v>
      </c>
      <c r="D15" s="338" t="s">
        <v>40</v>
      </c>
      <c r="E15" s="339" t="s">
        <v>158</v>
      </c>
      <c r="F15" s="339" t="s">
        <v>108</v>
      </c>
      <c r="G15" s="339" t="s">
        <v>504</v>
      </c>
      <c r="H15" s="339" t="s">
        <v>520</v>
      </c>
      <c r="I15" s="341">
        <v>850</v>
      </c>
    </row>
    <row r="16" spans="1:10" ht="33" customHeight="1" x14ac:dyDescent="0.2">
      <c r="A16" s="337" t="s">
        <v>114</v>
      </c>
      <c r="B16" s="338" t="s">
        <v>180</v>
      </c>
      <c r="C16" s="338" t="s">
        <v>34</v>
      </c>
      <c r="D16" s="338" t="s">
        <v>40</v>
      </c>
      <c r="E16" s="339" t="s">
        <v>158</v>
      </c>
      <c r="F16" s="339" t="s">
        <v>115</v>
      </c>
      <c r="G16" s="339" t="s">
        <v>506</v>
      </c>
      <c r="H16" s="339" t="s">
        <v>506</v>
      </c>
      <c r="I16" s="341">
        <v>74.3</v>
      </c>
    </row>
    <row r="17" spans="1:9" ht="32.25" customHeight="1" x14ac:dyDescent="0.2">
      <c r="A17" s="337" t="s">
        <v>317</v>
      </c>
      <c r="B17" s="338" t="s">
        <v>180</v>
      </c>
      <c r="C17" s="338" t="s">
        <v>34</v>
      </c>
      <c r="D17" s="338" t="s">
        <v>40</v>
      </c>
      <c r="E17" s="339" t="s">
        <v>158</v>
      </c>
      <c r="F17" s="339" t="s">
        <v>328</v>
      </c>
      <c r="G17" s="339" t="s">
        <v>505</v>
      </c>
      <c r="H17" s="339" t="s">
        <v>505</v>
      </c>
      <c r="I17" s="340">
        <v>40</v>
      </c>
    </row>
    <row r="18" spans="1:9" ht="18.600000000000001" customHeight="1" x14ac:dyDescent="0.2">
      <c r="A18" s="417" t="s">
        <v>282</v>
      </c>
      <c r="B18" s="418" t="s">
        <v>180</v>
      </c>
      <c r="C18" s="418" t="s">
        <v>34</v>
      </c>
      <c r="D18" s="418" t="s">
        <v>25</v>
      </c>
      <c r="E18" s="419" t="s">
        <v>106</v>
      </c>
      <c r="F18" s="419"/>
      <c r="G18" s="420" t="str">
        <f t="shared" ref="G18:H18" si="1">G19</f>
        <v>50</v>
      </c>
      <c r="H18" s="420" t="str">
        <f t="shared" si="1"/>
        <v>50</v>
      </c>
      <c r="I18" s="420">
        <f>I19</f>
        <v>50</v>
      </c>
    </row>
    <row r="19" spans="1:9" ht="12.75" x14ac:dyDescent="0.2">
      <c r="A19" s="337" t="s">
        <v>318</v>
      </c>
      <c r="B19" s="338" t="s">
        <v>180</v>
      </c>
      <c r="C19" s="338" t="s">
        <v>34</v>
      </c>
      <c r="D19" s="338" t="s">
        <v>25</v>
      </c>
      <c r="E19" s="339" t="s">
        <v>106</v>
      </c>
      <c r="F19" s="339" t="s">
        <v>115</v>
      </c>
      <c r="G19" s="339" t="s">
        <v>514</v>
      </c>
      <c r="H19" s="339" t="s">
        <v>514</v>
      </c>
      <c r="I19" s="340">
        <v>50</v>
      </c>
    </row>
    <row r="20" spans="1:9" s="336" customFormat="1" ht="12.75" x14ac:dyDescent="0.2">
      <c r="A20" s="417" t="s">
        <v>36</v>
      </c>
      <c r="B20" s="418" t="s">
        <v>180</v>
      </c>
      <c r="C20" s="418" t="s">
        <v>34</v>
      </c>
      <c r="D20" s="418" t="s">
        <v>21</v>
      </c>
      <c r="E20" s="419" t="s">
        <v>159</v>
      </c>
      <c r="F20" s="419"/>
      <c r="G20" s="420">
        <f t="shared" ref="G20:H20" si="2">G21+G22+G23</f>
        <v>1850.1</v>
      </c>
      <c r="H20" s="420">
        <f t="shared" si="2"/>
        <v>1850.1</v>
      </c>
      <c r="I20" s="420">
        <f>I21+I22+I23</f>
        <v>1850.1</v>
      </c>
    </row>
    <row r="21" spans="1:9" s="344" customFormat="1" ht="63.75" x14ac:dyDescent="0.2">
      <c r="A21" s="337" t="s">
        <v>359</v>
      </c>
      <c r="B21" s="342" t="s">
        <v>180</v>
      </c>
      <c r="C21" s="342" t="s">
        <v>34</v>
      </c>
      <c r="D21" s="342" t="s">
        <v>21</v>
      </c>
      <c r="E21" s="339" t="s">
        <v>159</v>
      </c>
      <c r="F21" s="343" t="s">
        <v>88</v>
      </c>
      <c r="G21" s="343" t="s">
        <v>516</v>
      </c>
      <c r="H21" s="343" t="s">
        <v>516</v>
      </c>
      <c r="I21" s="341">
        <v>1825.1</v>
      </c>
    </row>
    <row r="22" spans="1:9" s="344" customFormat="1" ht="33.75" customHeight="1" x14ac:dyDescent="0.2">
      <c r="A22" s="345" t="s">
        <v>316</v>
      </c>
      <c r="B22" s="342" t="s">
        <v>180</v>
      </c>
      <c r="C22" s="342" t="s">
        <v>34</v>
      </c>
      <c r="D22" s="342" t="s">
        <v>21</v>
      </c>
      <c r="E22" s="339" t="s">
        <v>159</v>
      </c>
      <c r="F22" s="343" t="s">
        <v>108</v>
      </c>
      <c r="G22" s="343" t="s">
        <v>121</v>
      </c>
      <c r="H22" s="343" t="s">
        <v>121</v>
      </c>
      <c r="I22" s="346">
        <v>3</v>
      </c>
    </row>
    <row r="23" spans="1:9" s="344" customFormat="1" ht="29.25" customHeight="1" x14ac:dyDescent="0.2">
      <c r="A23" s="337" t="s">
        <v>114</v>
      </c>
      <c r="B23" s="342" t="s">
        <v>180</v>
      </c>
      <c r="C23" s="342" t="s">
        <v>34</v>
      </c>
      <c r="D23" s="342" t="s">
        <v>21</v>
      </c>
      <c r="E23" s="339" t="s">
        <v>159</v>
      </c>
      <c r="F23" s="343" t="s">
        <v>115</v>
      </c>
      <c r="G23" s="343" t="s">
        <v>511</v>
      </c>
      <c r="H23" s="343" t="s">
        <v>511</v>
      </c>
      <c r="I23" s="341">
        <v>22</v>
      </c>
    </row>
    <row r="24" spans="1:9" s="344" customFormat="1" ht="29.25" customHeight="1" x14ac:dyDescent="0.2">
      <c r="A24" s="417" t="s">
        <v>460</v>
      </c>
      <c r="B24" s="418" t="s">
        <v>180</v>
      </c>
      <c r="C24" s="418" t="s">
        <v>34</v>
      </c>
      <c r="D24" s="418" t="s">
        <v>21</v>
      </c>
      <c r="E24" s="419" t="s">
        <v>461</v>
      </c>
      <c r="F24" s="419" t="s">
        <v>108</v>
      </c>
      <c r="G24" s="419"/>
      <c r="H24" s="419"/>
      <c r="I24" s="430"/>
    </row>
    <row r="25" spans="1:9" s="344" customFormat="1" ht="29.25" customHeight="1" x14ac:dyDescent="0.2">
      <c r="A25" s="431" t="s">
        <v>377</v>
      </c>
      <c r="B25" s="418" t="s">
        <v>180</v>
      </c>
      <c r="C25" s="418" t="s">
        <v>285</v>
      </c>
      <c r="D25" s="418" t="s">
        <v>285</v>
      </c>
      <c r="E25" s="428" t="s">
        <v>160</v>
      </c>
      <c r="F25" s="419"/>
      <c r="G25" s="430">
        <f t="shared" ref="G25:H25" si="3">G26+G27</f>
        <v>0</v>
      </c>
      <c r="H25" s="430">
        <f t="shared" si="3"/>
        <v>0</v>
      </c>
      <c r="I25" s="430">
        <f>I26+I27</f>
        <v>0</v>
      </c>
    </row>
    <row r="26" spans="1:9" s="344" customFormat="1" ht="69" customHeight="1" x14ac:dyDescent="0.2">
      <c r="A26" s="337" t="s">
        <v>359</v>
      </c>
      <c r="B26" s="342" t="s">
        <v>180</v>
      </c>
      <c r="C26" s="342" t="s">
        <v>285</v>
      </c>
      <c r="D26" s="342" t="s">
        <v>286</v>
      </c>
      <c r="E26" s="339" t="s">
        <v>160</v>
      </c>
      <c r="F26" s="343" t="s">
        <v>88</v>
      </c>
      <c r="G26" s="343"/>
      <c r="H26" s="343"/>
      <c r="I26" s="341"/>
    </row>
    <row r="27" spans="1:9" s="344" customFormat="1" ht="29.25" customHeight="1" x14ac:dyDescent="0.2">
      <c r="A27" s="345" t="s">
        <v>280</v>
      </c>
      <c r="B27" s="342" t="s">
        <v>180</v>
      </c>
      <c r="C27" s="342" t="s">
        <v>285</v>
      </c>
      <c r="D27" s="342" t="s">
        <v>286</v>
      </c>
      <c r="E27" s="339" t="s">
        <v>160</v>
      </c>
      <c r="F27" s="343" t="s">
        <v>108</v>
      </c>
      <c r="G27" s="343"/>
      <c r="H27" s="343"/>
      <c r="I27" s="341"/>
    </row>
    <row r="28" spans="1:9" s="347" customFormat="1" ht="19.149999999999999" customHeight="1" x14ac:dyDescent="0.2">
      <c r="A28" s="432" t="s">
        <v>319</v>
      </c>
      <c r="B28" s="418" t="s">
        <v>180</v>
      </c>
      <c r="C28" s="418" t="s">
        <v>242</v>
      </c>
      <c r="D28" s="418" t="s">
        <v>244</v>
      </c>
      <c r="E28" s="428" t="s">
        <v>411</v>
      </c>
      <c r="F28" s="419"/>
      <c r="G28" s="419" t="s">
        <v>513</v>
      </c>
      <c r="H28" s="419" t="s">
        <v>519</v>
      </c>
      <c r="I28" s="420">
        <v>160</v>
      </c>
    </row>
    <row r="29" spans="1:9" s="344" customFormat="1" ht="44.45" customHeight="1" x14ac:dyDescent="0.2">
      <c r="A29" s="345" t="s">
        <v>320</v>
      </c>
      <c r="B29" s="342" t="s">
        <v>180</v>
      </c>
      <c r="C29" s="342" t="s">
        <v>285</v>
      </c>
      <c r="D29" s="342" t="s">
        <v>244</v>
      </c>
      <c r="E29" s="339" t="s">
        <v>411</v>
      </c>
      <c r="F29" s="343" t="s">
        <v>108</v>
      </c>
      <c r="G29" s="343" t="s">
        <v>513</v>
      </c>
      <c r="H29" s="343" t="s">
        <v>519</v>
      </c>
      <c r="I29" s="346">
        <v>160</v>
      </c>
    </row>
    <row r="30" spans="1:9" s="344" customFormat="1" ht="44.45" customHeight="1" x14ac:dyDescent="0.2">
      <c r="A30" s="433" t="s">
        <v>383</v>
      </c>
      <c r="B30" s="418" t="s">
        <v>180</v>
      </c>
      <c r="C30" s="418" t="s">
        <v>393</v>
      </c>
      <c r="D30" s="418" t="s">
        <v>394</v>
      </c>
      <c r="E30" s="419"/>
      <c r="F30" s="419"/>
      <c r="G30" s="434">
        <f t="shared" ref="G30:H30" si="4">G31</f>
        <v>0</v>
      </c>
      <c r="H30" s="434">
        <f t="shared" si="4"/>
        <v>0</v>
      </c>
      <c r="I30" s="434">
        <f>I31</f>
        <v>0</v>
      </c>
    </row>
    <row r="31" spans="1:9" s="344" customFormat="1" ht="44.45" customHeight="1" x14ac:dyDescent="0.2">
      <c r="A31" s="348" t="s">
        <v>384</v>
      </c>
      <c r="B31" s="342" t="s">
        <v>180</v>
      </c>
      <c r="C31" s="342" t="s">
        <v>393</v>
      </c>
      <c r="D31" s="342" t="s">
        <v>394</v>
      </c>
      <c r="E31" s="339" t="s">
        <v>443</v>
      </c>
      <c r="F31" s="343" t="s">
        <v>108</v>
      </c>
      <c r="G31" s="343"/>
      <c r="H31" s="343"/>
      <c r="I31" s="346"/>
    </row>
    <row r="32" spans="1:9" s="347" customFormat="1" ht="21" customHeight="1" x14ac:dyDescent="0.2">
      <c r="A32" s="432" t="s">
        <v>321</v>
      </c>
      <c r="B32" s="418" t="s">
        <v>180</v>
      </c>
      <c r="C32" s="418" t="s">
        <v>246</v>
      </c>
      <c r="D32" s="418"/>
      <c r="E32" s="419"/>
      <c r="F32" s="419"/>
      <c r="G32" s="420">
        <f t="shared" ref="G32:H32" si="5">G33+G34+G35+G36</f>
        <v>250</v>
      </c>
      <c r="H32" s="420">
        <f t="shared" si="5"/>
        <v>260.60000000000002</v>
      </c>
      <c r="I32" s="420">
        <f>I33+I34+I35+I36</f>
        <v>279.89999999999998</v>
      </c>
    </row>
    <row r="33" spans="1:9" s="344" customFormat="1" ht="54.6" customHeight="1" x14ac:dyDescent="0.2">
      <c r="A33" s="349" t="s">
        <v>322</v>
      </c>
      <c r="B33" s="342" t="s">
        <v>180</v>
      </c>
      <c r="C33" s="342" t="s">
        <v>246</v>
      </c>
      <c r="D33" s="342" t="s">
        <v>248</v>
      </c>
      <c r="E33" s="339" t="s">
        <v>437</v>
      </c>
      <c r="F33" s="343" t="s">
        <v>108</v>
      </c>
      <c r="G33" s="343" t="s">
        <v>514</v>
      </c>
      <c r="H33" s="343" t="s">
        <v>514</v>
      </c>
      <c r="I33" s="350">
        <v>50</v>
      </c>
    </row>
    <row r="34" spans="1:9" s="344" customFormat="1" ht="12.75" x14ac:dyDescent="0.2">
      <c r="A34" s="345" t="s">
        <v>249</v>
      </c>
      <c r="B34" s="342" t="s">
        <v>180</v>
      </c>
      <c r="C34" s="342" t="s">
        <v>246</v>
      </c>
      <c r="D34" s="342" t="s">
        <v>248</v>
      </c>
      <c r="E34" s="339" t="s">
        <v>438</v>
      </c>
      <c r="F34" s="343" t="s">
        <v>108</v>
      </c>
      <c r="G34" s="343" t="s">
        <v>515</v>
      </c>
      <c r="H34" s="343" t="s">
        <v>517</v>
      </c>
      <c r="I34" s="341">
        <v>129.9</v>
      </c>
    </row>
    <row r="35" spans="1:9" s="344" customFormat="1" ht="38.25" x14ac:dyDescent="0.2">
      <c r="A35" s="345" t="s">
        <v>323</v>
      </c>
      <c r="B35" s="342" t="s">
        <v>180</v>
      </c>
      <c r="C35" s="342" t="s">
        <v>246</v>
      </c>
      <c r="D35" s="342" t="s">
        <v>248</v>
      </c>
      <c r="E35" s="339" t="s">
        <v>439</v>
      </c>
      <c r="F35" s="343" t="s">
        <v>108</v>
      </c>
      <c r="G35" s="343" t="s">
        <v>505</v>
      </c>
      <c r="H35" s="343" t="s">
        <v>505</v>
      </c>
      <c r="I35" s="341">
        <v>40</v>
      </c>
    </row>
    <row r="36" spans="1:9" s="344" customFormat="1" ht="51" x14ac:dyDescent="0.2">
      <c r="A36" s="345" t="s">
        <v>324</v>
      </c>
      <c r="B36" s="342" t="s">
        <v>180</v>
      </c>
      <c r="C36" s="342" t="s">
        <v>246</v>
      </c>
      <c r="D36" s="342" t="s">
        <v>252</v>
      </c>
      <c r="E36" s="339" t="s">
        <v>440</v>
      </c>
      <c r="F36" s="343" t="s">
        <v>108</v>
      </c>
      <c r="G36" s="343" t="s">
        <v>514</v>
      </c>
      <c r="H36" s="343" t="s">
        <v>518</v>
      </c>
      <c r="I36" s="341">
        <v>60</v>
      </c>
    </row>
    <row r="37" spans="1:9" s="347" customFormat="1" ht="17.25" customHeight="1" x14ac:dyDescent="0.2">
      <c r="A37" s="432" t="s">
        <v>462</v>
      </c>
      <c r="B37" s="418" t="s">
        <v>180</v>
      </c>
      <c r="C37" s="418" t="s">
        <v>43</v>
      </c>
      <c r="D37" s="418"/>
      <c r="E37" s="419"/>
      <c r="F37" s="419"/>
      <c r="G37" s="434">
        <f t="shared" ref="G37:H37" si="6">G38+G39+G40</f>
        <v>1564.3</v>
      </c>
      <c r="H37" s="434">
        <f t="shared" si="6"/>
        <v>1564.3</v>
      </c>
      <c r="I37" s="434">
        <f>I38+I39+I40</f>
        <v>1615</v>
      </c>
    </row>
    <row r="38" spans="1:9" s="344" customFormat="1" ht="63.75" customHeight="1" x14ac:dyDescent="0.2">
      <c r="A38" s="337" t="s">
        <v>359</v>
      </c>
      <c r="B38" s="342" t="s">
        <v>180</v>
      </c>
      <c r="C38" s="342" t="s">
        <v>43</v>
      </c>
      <c r="D38" s="342" t="s">
        <v>45</v>
      </c>
      <c r="E38" s="339" t="s">
        <v>396</v>
      </c>
      <c r="F38" s="343" t="s">
        <v>88</v>
      </c>
      <c r="G38" s="343" t="s">
        <v>507</v>
      </c>
      <c r="H38" s="343" t="s">
        <v>507</v>
      </c>
      <c r="I38" s="346">
        <v>1141.3</v>
      </c>
    </row>
    <row r="39" spans="1:9" s="344" customFormat="1" ht="33.75" customHeight="1" x14ac:dyDescent="0.2">
      <c r="A39" s="345" t="s">
        <v>316</v>
      </c>
      <c r="B39" s="342" t="s">
        <v>180</v>
      </c>
      <c r="C39" s="342" t="s">
        <v>43</v>
      </c>
      <c r="D39" s="342" t="s">
        <v>45</v>
      </c>
      <c r="E39" s="339" t="s">
        <v>396</v>
      </c>
      <c r="F39" s="343" t="s">
        <v>108</v>
      </c>
      <c r="G39" s="343" t="s">
        <v>508</v>
      </c>
      <c r="H39" s="343" t="s">
        <v>508</v>
      </c>
      <c r="I39" s="346">
        <v>447.7</v>
      </c>
    </row>
    <row r="40" spans="1:9" s="344" customFormat="1" ht="29.25" customHeight="1" x14ac:dyDescent="0.2">
      <c r="A40" s="337" t="s">
        <v>114</v>
      </c>
      <c r="B40" s="342" t="s">
        <v>180</v>
      </c>
      <c r="C40" s="342" t="s">
        <v>43</v>
      </c>
      <c r="D40" s="342" t="s">
        <v>45</v>
      </c>
      <c r="E40" s="339" t="s">
        <v>396</v>
      </c>
      <c r="F40" s="343" t="s">
        <v>115</v>
      </c>
      <c r="G40" s="343" t="s">
        <v>509</v>
      </c>
      <c r="H40" s="343" t="s">
        <v>509</v>
      </c>
      <c r="I40" s="341">
        <v>26</v>
      </c>
    </row>
    <row r="41" spans="1:9" s="347" customFormat="1" ht="21" customHeight="1" x14ac:dyDescent="0.2">
      <c r="A41" s="435" t="s">
        <v>326</v>
      </c>
      <c r="B41" s="418" t="s">
        <v>180</v>
      </c>
      <c r="C41" s="418" t="s">
        <v>13</v>
      </c>
      <c r="D41" s="418" t="s">
        <v>14</v>
      </c>
      <c r="E41" s="428" t="s">
        <v>160</v>
      </c>
      <c r="F41" s="419"/>
      <c r="G41" s="419"/>
      <c r="H41" s="419"/>
      <c r="I41" s="434">
        <f>I42</f>
        <v>0</v>
      </c>
    </row>
    <row r="42" spans="1:9" s="344" customFormat="1" ht="42.6" customHeight="1" x14ac:dyDescent="0.2">
      <c r="A42" s="348" t="s">
        <v>327</v>
      </c>
      <c r="B42" s="351" t="s">
        <v>180</v>
      </c>
      <c r="C42" s="351" t="s">
        <v>13</v>
      </c>
      <c r="D42" s="351" t="s">
        <v>14</v>
      </c>
      <c r="E42" s="339" t="s">
        <v>160</v>
      </c>
      <c r="F42" s="351" t="s">
        <v>108</v>
      </c>
      <c r="G42" s="351"/>
      <c r="H42" s="351"/>
      <c r="I42" s="346"/>
    </row>
    <row r="43" spans="1:9" s="347" customFormat="1" ht="28.9" customHeight="1" x14ac:dyDescent="0.2">
      <c r="A43" s="433" t="s">
        <v>50</v>
      </c>
      <c r="B43" s="418" t="s">
        <v>180</v>
      </c>
      <c r="C43" s="418" t="s">
        <v>49</v>
      </c>
      <c r="D43" s="418" t="s">
        <v>51</v>
      </c>
      <c r="E43" s="428" t="s">
        <v>119</v>
      </c>
      <c r="F43" s="418"/>
      <c r="G43" s="434" t="str">
        <f t="shared" ref="G43:H43" si="7">G44</f>
        <v>12</v>
      </c>
      <c r="H43" s="434" t="str">
        <f t="shared" si="7"/>
        <v>12</v>
      </c>
      <c r="I43" s="434">
        <f>I44</f>
        <v>12</v>
      </c>
    </row>
    <row r="44" spans="1:9" s="344" customFormat="1" ht="12.75" x14ac:dyDescent="0.2">
      <c r="A44" s="352" t="s">
        <v>46</v>
      </c>
      <c r="B44" s="353" t="s">
        <v>180</v>
      </c>
      <c r="C44" s="353" t="s">
        <v>49</v>
      </c>
      <c r="D44" s="353" t="s">
        <v>51</v>
      </c>
      <c r="E44" s="339" t="s">
        <v>119</v>
      </c>
      <c r="F44" s="353" t="s">
        <v>118</v>
      </c>
      <c r="G44" s="353" t="s">
        <v>483</v>
      </c>
      <c r="H44" s="353" t="s">
        <v>483</v>
      </c>
      <c r="I44" s="341">
        <v>12</v>
      </c>
    </row>
    <row r="45" spans="1:9" s="344" customFormat="1" ht="12.75" x14ac:dyDescent="0.2">
      <c r="A45" s="436" t="s">
        <v>15</v>
      </c>
      <c r="B45" s="437"/>
      <c r="C45" s="437"/>
      <c r="D45" s="437"/>
      <c r="E45" s="437"/>
      <c r="F45" s="437"/>
      <c r="G45" s="438">
        <f>G9+G24+G25+G28+G30+G32+G37+G41+G43</f>
        <v>7241.9000000000005</v>
      </c>
      <c r="H45" s="438">
        <f t="shared" ref="H45:I45" si="8">H9+H24+H25+H28+H30+H32+H37+H41+H43</f>
        <v>7330.6</v>
      </c>
      <c r="I45" s="438">
        <f t="shared" si="8"/>
        <v>7418.9</v>
      </c>
    </row>
    <row r="46" spans="1:9" ht="72.75" customHeight="1" x14ac:dyDescent="0.2">
      <c r="A46" t="s">
        <v>555</v>
      </c>
      <c r="B46"/>
      <c r="C46"/>
      <c r="D46"/>
      <c r="E46"/>
      <c r="F46"/>
      <c r="G46" t="s">
        <v>467</v>
      </c>
      <c r="H46"/>
    </row>
    <row r="47" spans="1:9" ht="18" customHeight="1" x14ac:dyDescent="0.2">
      <c r="A47"/>
      <c r="B47"/>
      <c r="C47"/>
      <c r="D47"/>
      <c r="E47"/>
      <c r="F47"/>
      <c r="G47"/>
      <c r="H47"/>
    </row>
    <row r="48" spans="1:9" ht="72.75" hidden="1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 t="s">
        <v>348</v>
      </c>
      <c r="B49"/>
      <c r="C49"/>
      <c r="D49"/>
      <c r="E49"/>
      <c r="F49"/>
      <c r="G49" t="s">
        <v>349</v>
      </c>
      <c r="H49"/>
    </row>
    <row r="50" spans="1:8" ht="13.5" customHeight="1" x14ac:dyDescent="0.2">
      <c r="A50"/>
      <c r="B50"/>
      <c r="C50"/>
      <c r="D50"/>
      <c r="E50"/>
      <c r="F50"/>
      <c r="G50"/>
      <c r="H50"/>
    </row>
    <row r="51" spans="1:8" ht="15" customHeight="1" x14ac:dyDescent="0.2">
      <c r="A51" t="s">
        <v>312</v>
      </c>
      <c r="B51"/>
      <c r="C51"/>
      <c r="D51"/>
      <c r="E51"/>
      <c r="F51"/>
      <c r="G51"/>
      <c r="H51"/>
    </row>
    <row r="52" spans="1:8" ht="0.75" customHeight="1" x14ac:dyDescent="0.2">
      <c r="A52"/>
      <c r="B52"/>
      <c r="C52"/>
      <c r="D52"/>
      <c r="E52"/>
      <c r="F52"/>
      <c r="G52"/>
      <c r="H52"/>
    </row>
    <row r="53" spans="1:8" ht="4.5" customHeight="1" x14ac:dyDescent="0.2">
      <c r="A53"/>
      <c r="B53"/>
      <c r="C53"/>
      <c r="D53"/>
      <c r="E53"/>
      <c r="F53"/>
      <c r="G53"/>
      <c r="H53"/>
    </row>
    <row r="54" spans="1:8" ht="14.25" customHeight="1" x14ac:dyDescent="0.2">
      <c r="A54" t="s">
        <v>358</v>
      </c>
      <c r="B54"/>
      <c r="C54"/>
      <c r="D54"/>
      <c r="E54"/>
      <c r="F54"/>
      <c r="G54"/>
      <c r="H54"/>
    </row>
    <row r="55" spans="1:8" ht="72.75" customHeight="1" x14ac:dyDescent="0.2">
      <c r="A55"/>
      <c r="B55"/>
      <c r="C55"/>
      <c r="D55"/>
      <c r="E55"/>
      <c r="F55"/>
      <c r="G55"/>
      <c r="H55"/>
    </row>
  </sheetData>
  <mergeCells count="9">
    <mergeCell ref="E1:F1"/>
    <mergeCell ref="A3:I3"/>
    <mergeCell ref="A5:A6"/>
    <mergeCell ref="B5:B6"/>
    <mergeCell ref="C5:C6"/>
    <mergeCell ref="D5:D6"/>
    <mergeCell ref="E5:E6"/>
    <mergeCell ref="F5:F6"/>
    <mergeCell ref="G5:I5"/>
  </mergeCells>
  <pageMargins left="0.78740157480314965" right="0.39370078740157483" top="0.39370078740157483" bottom="0.39370078740157483" header="0.51181102362204722" footer="0.31496062992125984"/>
  <pageSetup paperSize="9" scale="73" fitToHeight="0" orientation="portrait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5"/>
  <sheetViews>
    <sheetView workbookViewId="0">
      <selection activeCell="G1" sqref="G1"/>
    </sheetView>
  </sheetViews>
  <sheetFormatPr defaultColWidth="9.33203125" defaultRowHeight="72.75" customHeight="1" x14ac:dyDescent="0.2"/>
  <cols>
    <col min="1" max="1" width="56.83203125" style="1" customWidth="1"/>
    <col min="2" max="3" width="8.33203125" style="1" customWidth="1"/>
    <col min="4" max="4" width="9" style="1" customWidth="1"/>
    <col min="5" max="5" width="14.6640625" style="1" customWidth="1"/>
    <col min="6" max="6" width="13" style="1" customWidth="1"/>
    <col min="7" max="7" width="20.83203125" style="1" customWidth="1"/>
    <col min="8" max="16384" width="9.33203125" style="1"/>
  </cols>
  <sheetData>
    <row r="1" spans="1:8" ht="157.5" customHeight="1" x14ac:dyDescent="0.2">
      <c r="A1" s="5"/>
      <c r="B1" s="5"/>
      <c r="C1" s="5"/>
      <c r="D1" s="5"/>
      <c r="E1" s="526"/>
      <c r="F1" s="526"/>
      <c r="G1" s="142" t="s">
        <v>582</v>
      </c>
      <c r="H1" s="6"/>
    </row>
    <row r="2" spans="1:8" ht="24.75" customHeight="1" x14ac:dyDescent="0.2">
      <c r="A2" s="5"/>
      <c r="B2" s="5"/>
      <c r="C2" s="5"/>
      <c r="D2" s="5"/>
      <c r="E2" s="6"/>
      <c r="F2" s="6"/>
    </row>
    <row r="3" spans="1:8" ht="30.75" customHeight="1" x14ac:dyDescent="0.2">
      <c r="A3" s="527" t="s">
        <v>353</v>
      </c>
      <c r="B3" s="527"/>
      <c r="C3" s="527"/>
      <c r="D3" s="527"/>
      <c r="E3" s="527"/>
      <c r="F3" s="527"/>
      <c r="G3" s="527"/>
    </row>
    <row r="4" spans="1:8" ht="9.75" customHeight="1" x14ac:dyDescent="0.2">
      <c r="A4" s="48"/>
      <c r="B4" s="48"/>
      <c r="C4" s="48"/>
      <c r="D4" s="48"/>
      <c r="E4" s="48"/>
      <c r="F4" s="48"/>
      <c r="G4" s="48"/>
    </row>
    <row r="5" spans="1:8" ht="12.75" customHeight="1" x14ac:dyDescent="0.2">
      <c r="A5" s="528"/>
      <c r="B5" s="529" t="s">
        <v>28</v>
      </c>
      <c r="C5" s="530" t="s">
        <v>29</v>
      </c>
      <c r="D5" s="529" t="s">
        <v>30</v>
      </c>
      <c r="E5" s="529" t="s">
        <v>31</v>
      </c>
      <c r="F5" s="529" t="s">
        <v>32</v>
      </c>
      <c r="G5" s="11" t="s">
        <v>162</v>
      </c>
    </row>
    <row r="6" spans="1:8" ht="18.75" customHeight="1" x14ac:dyDescent="0.2">
      <c r="A6" s="528"/>
      <c r="B6" s="529"/>
      <c r="C6" s="530"/>
      <c r="D6" s="529"/>
      <c r="E6" s="529"/>
      <c r="F6" s="529"/>
      <c r="G6" s="141" t="s">
        <v>313</v>
      </c>
    </row>
    <row r="7" spans="1:8" ht="12.7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9">
        <v>8</v>
      </c>
    </row>
    <row r="8" spans="1:8" ht="27" customHeight="1" x14ac:dyDescent="0.2">
      <c r="A8" s="158" t="s">
        <v>181</v>
      </c>
      <c r="B8" s="236">
        <v>12</v>
      </c>
      <c r="C8" s="236"/>
      <c r="D8" s="236"/>
      <c r="E8" s="236"/>
      <c r="F8" s="236"/>
      <c r="G8" s="237">
        <v>11070.6</v>
      </c>
    </row>
    <row r="9" spans="1:8" s="152" customFormat="1" ht="12.75" x14ac:dyDescent="0.2">
      <c r="A9" s="147" t="s">
        <v>33</v>
      </c>
      <c r="B9" s="148" t="s">
        <v>180</v>
      </c>
      <c r="C9" s="148" t="s">
        <v>34</v>
      </c>
      <c r="D9" s="149"/>
      <c r="E9" s="150"/>
      <c r="F9" s="150"/>
      <c r="G9" s="151">
        <f>G10</f>
        <v>927.2</v>
      </c>
    </row>
    <row r="10" spans="1:8" ht="33" customHeight="1" x14ac:dyDescent="0.2">
      <c r="A10" s="153" t="s">
        <v>314</v>
      </c>
      <c r="B10" s="154" t="s">
        <v>180</v>
      </c>
      <c r="C10" s="154" t="s">
        <v>34</v>
      </c>
      <c r="D10" s="154" t="s">
        <v>38</v>
      </c>
      <c r="E10" s="155"/>
      <c r="F10" s="155"/>
      <c r="G10" s="156">
        <v>927.2</v>
      </c>
    </row>
    <row r="11" spans="1:8" ht="27" customHeight="1" x14ac:dyDescent="0.2">
      <c r="A11" s="153" t="s">
        <v>315</v>
      </c>
      <c r="B11" s="154" t="s">
        <v>180</v>
      </c>
      <c r="C11" s="154" t="s">
        <v>34</v>
      </c>
      <c r="D11" s="154" t="s">
        <v>38</v>
      </c>
      <c r="E11" s="155" t="s">
        <v>117</v>
      </c>
      <c r="F11" s="155"/>
      <c r="G11" s="156">
        <v>927.2</v>
      </c>
    </row>
    <row r="12" spans="1:8" ht="69" customHeight="1" x14ac:dyDescent="0.2">
      <c r="A12" s="153" t="s">
        <v>359</v>
      </c>
      <c r="B12" s="154" t="s">
        <v>180</v>
      </c>
      <c r="C12" s="154" t="s">
        <v>34</v>
      </c>
      <c r="D12" s="154" t="s">
        <v>38</v>
      </c>
      <c r="E12" s="155" t="s">
        <v>117</v>
      </c>
      <c r="F12" s="155" t="s">
        <v>88</v>
      </c>
      <c r="G12" s="156">
        <v>927.2</v>
      </c>
    </row>
    <row r="13" spans="1:8" s="152" customFormat="1" ht="12.75" x14ac:dyDescent="0.2">
      <c r="A13" s="147" t="s">
        <v>35</v>
      </c>
      <c r="B13" s="148" t="s">
        <v>180</v>
      </c>
      <c r="C13" s="148" t="s">
        <v>34</v>
      </c>
      <c r="D13" s="148" t="s">
        <v>40</v>
      </c>
      <c r="E13" s="155" t="s">
        <v>158</v>
      </c>
      <c r="F13" s="150"/>
      <c r="G13" s="151">
        <f>G14+G15+G16+G17</f>
        <v>2492.1999999999998</v>
      </c>
    </row>
    <row r="14" spans="1:8" ht="63.75" x14ac:dyDescent="0.2">
      <c r="A14" s="153" t="s">
        <v>359</v>
      </c>
      <c r="B14" s="154" t="s">
        <v>180</v>
      </c>
      <c r="C14" s="154" t="s">
        <v>34</v>
      </c>
      <c r="D14" s="154" t="s">
        <v>40</v>
      </c>
      <c r="E14" s="155" t="s">
        <v>158</v>
      </c>
      <c r="F14" s="155" t="s">
        <v>88</v>
      </c>
      <c r="G14" s="157">
        <v>1380.5</v>
      </c>
    </row>
    <row r="15" spans="1:8" ht="33.75" customHeight="1" x14ac:dyDescent="0.2">
      <c r="A15" s="153" t="s">
        <v>316</v>
      </c>
      <c r="B15" s="154" t="s">
        <v>180</v>
      </c>
      <c r="C15" s="154" t="s">
        <v>34</v>
      </c>
      <c r="D15" s="154" t="s">
        <v>40</v>
      </c>
      <c r="E15" s="155" t="s">
        <v>158</v>
      </c>
      <c r="F15" s="155" t="s">
        <v>108</v>
      </c>
      <c r="G15" s="157">
        <v>1021.7</v>
      </c>
    </row>
    <row r="16" spans="1:8" ht="33" customHeight="1" x14ac:dyDescent="0.2">
      <c r="A16" s="153" t="s">
        <v>114</v>
      </c>
      <c r="B16" s="154" t="s">
        <v>180</v>
      </c>
      <c r="C16" s="154" t="s">
        <v>34</v>
      </c>
      <c r="D16" s="154" t="s">
        <v>40</v>
      </c>
      <c r="E16" s="155" t="s">
        <v>158</v>
      </c>
      <c r="F16" s="155" t="s">
        <v>115</v>
      </c>
      <c r="G16" s="157">
        <v>50</v>
      </c>
    </row>
    <row r="17" spans="1:7" ht="32.25" customHeight="1" x14ac:dyDescent="0.2">
      <c r="A17" s="153" t="s">
        <v>317</v>
      </c>
      <c r="B17" s="154" t="s">
        <v>180</v>
      </c>
      <c r="C17" s="154" t="s">
        <v>34</v>
      </c>
      <c r="D17" s="154" t="s">
        <v>40</v>
      </c>
      <c r="E17" s="155" t="s">
        <v>158</v>
      </c>
      <c r="F17" s="155" t="s">
        <v>328</v>
      </c>
      <c r="G17" s="156">
        <v>40</v>
      </c>
    </row>
    <row r="18" spans="1:7" ht="18.600000000000001" customHeight="1" x14ac:dyDescent="0.2">
      <c r="A18" s="147" t="s">
        <v>282</v>
      </c>
      <c r="B18" s="148" t="s">
        <v>180</v>
      </c>
      <c r="C18" s="148" t="s">
        <v>34</v>
      </c>
      <c r="D18" s="148" t="s">
        <v>25</v>
      </c>
      <c r="E18" s="150" t="s">
        <v>106</v>
      </c>
      <c r="F18" s="150"/>
      <c r="G18" s="151">
        <f>G19</f>
        <v>250</v>
      </c>
    </row>
    <row r="19" spans="1:7" ht="12.75" x14ac:dyDescent="0.2">
      <c r="A19" s="153" t="s">
        <v>318</v>
      </c>
      <c r="B19" s="154" t="s">
        <v>180</v>
      </c>
      <c r="C19" s="154" t="s">
        <v>34</v>
      </c>
      <c r="D19" s="154" t="s">
        <v>25</v>
      </c>
      <c r="E19" s="155" t="s">
        <v>106</v>
      </c>
      <c r="F19" s="155" t="s">
        <v>115</v>
      </c>
      <c r="G19" s="156">
        <v>250</v>
      </c>
    </row>
    <row r="20" spans="1:7" s="152" customFormat="1" ht="12.75" x14ac:dyDescent="0.2">
      <c r="A20" s="147" t="s">
        <v>36</v>
      </c>
      <c r="B20" s="148" t="s">
        <v>180</v>
      </c>
      <c r="C20" s="148" t="s">
        <v>34</v>
      </c>
      <c r="D20" s="148" t="s">
        <v>21</v>
      </c>
      <c r="E20" s="150" t="s">
        <v>159</v>
      </c>
      <c r="F20" s="150"/>
      <c r="G20" s="151">
        <f>G21+G22+G24+G23</f>
        <v>2270.1</v>
      </c>
    </row>
    <row r="21" spans="1:7" s="163" customFormat="1" ht="63.75" x14ac:dyDescent="0.2">
      <c r="A21" s="153" t="s">
        <v>359</v>
      </c>
      <c r="B21" s="160" t="s">
        <v>180</v>
      </c>
      <c r="C21" s="160" t="s">
        <v>34</v>
      </c>
      <c r="D21" s="160" t="s">
        <v>21</v>
      </c>
      <c r="E21" s="155" t="s">
        <v>159</v>
      </c>
      <c r="F21" s="161" t="s">
        <v>88</v>
      </c>
      <c r="G21" s="157">
        <v>2170.1999999999998</v>
      </c>
    </row>
    <row r="22" spans="1:7" s="163" customFormat="1" ht="33.75" customHeight="1" x14ac:dyDescent="0.2">
      <c r="A22" s="159" t="s">
        <v>316</v>
      </c>
      <c r="B22" s="160" t="s">
        <v>180</v>
      </c>
      <c r="C22" s="160" t="s">
        <v>34</v>
      </c>
      <c r="D22" s="160" t="s">
        <v>21</v>
      </c>
      <c r="E22" s="155" t="s">
        <v>159</v>
      </c>
      <c r="F22" s="161" t="s">
        <v>108</v>
      </c>
      <c r="G22" s="162">
        <v>80</v>
      </c>
    </row>
    <row r="23" spans="1:7" s="163" customFormat="1" ht="33.75" customHeight="1" x14ac:dyDescent="0.2">
      <c r="A23" s="159" t="s">
        <v>280</v>
      </c>
      <c r="B23" s="160" t="s">
        <v>180</v>
      </c>
      <c r="C23" s="160" t="s">
        <v>34</v>
      </c>
      <c r="D23" s="160" t="s">
        <v>21</v>
      </c>
      <c r="E23" s="155" t="s">
        <v>159</v>
      </c>
      <c r="F23" s="161" t="s">
        <v>328</v>
      </c>
      <c r="G23" s="162">
        <v>13.9</v>
      </c>
    </row>
    <row r="24" spans="1:7" s="163" customFormat="1" ht="29.25" customHeight="1" x14ac:dyDescent="0.2">
      <c r="A24" s="153" t="s">
        <v>114</v>
      </c>
      <c r="B24" s="160" t="s">
        <v>180</v>
      </c>
      <c r="C24" s="160" t="s">
        <v>34</v>
      </c>
      <c r="D24" s="160" t="s">
        <v>21</v>
      </c>
      <c r="E24" s="155" t="s">
        <v>159</v>
      </c>
      <c r="F24" s="161" t="s">
        <v>115</v>
      </c>
      <c r="G24" s="157">
        <v>6</v>
      </c>
    </row>
    <row r="25" spans="1:7" s="163" customFormat="1" ht="29.25" customHeight="1" x14ac:dyDescent="0.2">
      <c r="A25" s="249" t="s">
        <v>377</v>
      </c>
      <c r="B25" s="165" t="s">
        <v>180</v>
      </c>
      <c r="C25" s="165" t="s">
        <v>285</v>
      </c>
      <c r="D25" s="165" t="s">
        <v>285</v>
      </c>
      <c r="E25" s="155" t="s">
        <v>160</v>
      </c>
      <c r="F25" s="166"/>
      <c r="G25" s="295">
        <f>G26+G27</f>
        <v>65</v>
      </c>
    </row>
    <row r="26" spans="1:7" s="163" customFormat="1" ht="69" customHeight="1" x14ac:dyDescent="0.2">
      <c r="A26" s="153" t="s">
        <v>359</v>
      </c>
      <c r="B26" s="160" t="s">
        <v>180</v>
      </c>
      <c r="C26" s="160" t="s">
        <v>285</v>
      </c>
      <c r="D26" s="160" t="s">
        <v>286</v>
      </c>
      <c r="E26" s="155" t="s">
        <v>160</v>
      </c>
      <c r="F26" s="161" t="s">
        <v>88</v>
      </c>
      <c r="G26" s="157">
        <v>61.9</v>
      </c>
    </row>
    <row r="27" spans="1:7" s="163" customFormat="1" ht="29.25" customHeight="1" x14ac:dyDescent="0.2">
      <c r="A27" s="159" t="s">
        <v>280</v>
      </c>
      <c r="B27" s="160" t="s">
        <v>180</v>
      </c>
      <c r="C27" s="160" t="s">
        <v>285</v>
      </c>
      <c r="D27" s="160" t="s">
        <v>286</v>
      </c>
      <c r="E27" s="155" t="s">
        <v>160</v>
      </c>
      <c r="F27" s="161" t="s">
        <v>108</v>
      </c>
      <c r="G27" s="157">
        <v>3.1</v>
      </c>
    </row>
    <row r="28" spans="1:7" s="168" customFormat="1" ht="19.149999999999999" customHeight="1" x14ac:dyDescent="0.2">
      <c r="A28" s="164" t="s">
        <v>319</v>
      </c>
      <c r="B28" s="165" t="s">
        <v>180</v>
      </c>
      <c r="C28" s="165" t="s">
        <v>285</v>
      </c>
      <c r="D28" s="165" t="s">
        <v>244</v>
      </c>
      <c r="E28" s="155" t="s">
        <v>395</v>
      </c>
      <c r="F28" s="166"/>
      <c r="G28" s="167">
        <v>150</v>
      </c>
    </row>
    <row r="29" spans="1:7" s="163" customFormat="1" ht="44.45" customHeight="1" x14ac:dyDescent="0.2">
      <c r="A29" s="159" t="s">
        <v>320</v>
      </c>
      <c r="B29" s="160" t="s">
        <v>180</v>
      </c>
      <c r="C29" s="160" t="s">
        <v>285</v>
      </c>
      <c r="D29" s="160" t="s">
        <v>244</v>
      </c>
      <c r="E29" s="155" t="s">
        <v>395</v>
      </c>
      <c r="F29" s="161" t="s">
        <v>108</v>
      </c>
      <c r="G29" s="162">
        <v>150</v>
      </c>
    </row>
    <row r="30" spans="1:7" s="163" customFormat="1" ht="44.45" customHeight="1" x14ac:dyDescent="0.2">
      <c r="A30" s="175" t="s">
        <v>383</v>
      </c>
      <c r="B30" s="165" t="s">
        <v>180</v>
      </c>
      <c r="C30" s="165" t="s">
        <v>393</v>
      </c>
      <c r="D30" s="165" t="s">
        <v>394</v>
      </c>
      <c r="E30" s="150"/>
      <c r="F30" s="166"/>
      <c r="G30" s="171">
        <f>G31</f>
        <v>353.6</v>
      </c>
    </row>
    <row r="31" spans="1:7" s="163" customFormat="1" ht="44.45" customHeight="1" x14ac:dyDescent="0.2">
      <c r="A31" s="173" t="s">
        <v>384</v>
      </c>
      <c r="B31" s="160" t="s">
        <v>180</v>
      </c>
      <c r="C31" s="160" t="s">
        <v>393</v>
      </c>
      <c r="D31" s="160" t="s">
        <v>394</v>
      </c>
      <c r="E31" s="155" t="s">
        <v>443</v>
      </c>
      <c r="F31" s="161" t="s">
        <v>108</v>
      </c>
      <c r="G31" s="162">
        <v>353.6</v>
      </c>
    </row>
    <row r="32" spans="1:7" s="168" customFormat="1" ht="21" customHeight="1" x14ac:dyDescent="0.2">
      <c r="A32" s="164" t="s">
        <v>321</v>
      </c>
      <c r="B32" s="165" t="s">
        <v>180</v>
      </c>
      <c r="C32" s="165" t="s">
        <v>246</v>
      </c>
      <c r="D32" s="165"/>
      <c r="E32" s="166"/>
      <c r="F32" s="166"/>
      <c r="G32" s="167">
        <f>G33+G34+G35+G36</f>
        <v>1195.9000000000001</v>
      </c>
    </row>
    <row r="33" spans="1:7" s="163" customFormat="1" ht="54.6" customHeight="1" x14ac:dyDescent="0.2">
      <c r="A33" s="169" t="s">
        <v>322</v>
      </c>
      <c r="B33" s="160" t="s">
        <v>180</v>
      </c>
      <c r="C33" s="160" t="s">
        <v>246</v>
      </c>
      <c r="D33" s="160" t="s">
        <v>248</v>
      </c>
      <c r="E33" s="155" t="s">
        <v>330</v>
      </c>
      <c r="F33" s="161" t="s">
        <v>108</v>
      </c>
      <c r="G33" s="170">
        <v>270</v>
      </c>
    </row>
    <row r="34" spans="1:7" s="163" customFormat="1" ht="12.75" x14ac:dyDescent="0.2">
      <c r="A34" s="159" t="s">
        <v>249</v>
      </c>
      <c r="B34" s="160" t="s">
        <v>180</v>
      </c>
      <c r="C34" s="160" t="s">
        <v>246</v>
      </c>
      <c r="D34" s="160" t="s">
        <v>248</v>
      </c>
      <c r="E34" s="155" t="s">
        <v>330</v>
      </c>
      <c r="F34" s="161" t="s">
        <v>108</v>
      </c>
      <c r="G34" s="157">
        <v>200</v>
      </c>
    </row>
    <row r="35" spans="1:7" s="163" customFormat="1" ht="38.25" x14ac:dyDescent="0.2">
      <c r="A35" s="159" t="s">
        <v>323</v>
      </c>
      <c r="B35" s="160" t="s">
        <v>180</v>
      </c>
      <c r="C35" s="160" t="s">
        <v>246</v>
      </c>
      <c r="D35" s="160" t="s">
        <v>248</v>
      </c>
      <c r="E35" s="155" t="s">
        <v>330</v>
      </c>
      <c r="F35" s="161" t="s">
        <v>108</v>
      </c>
      <c r="G35" s="157">
        <v>400</v>
      </c>
    </row>
    <row r="36" spans="1:7" s="163" customFormat="1" ht="51" x14ac:dyDescent="0.2">
      <c r="A36" s="159" t="s">
        <v>324</v>
      </c>
      <c r="B36" s="160" t="s">
        <v>180</v>
      </c>
      <c r="C36" s="160" t="s">
        <v>246</v>
      </c>
      <c r="D36" s="160" t="s">
        <v>252</v>
      </c>
      <c r="E36" s="155" t="s">
        <v>330</v>
      </c>
      <c r="F36" s="161" t="s">
        <v>108</v>
      </c>
      <c r="G36" s="157">
        <v>325.89999999999998</v>
      </c>
    </row>
    <row r="37" spans="1:7" s="168" customFormat="1" ht="17.25" customHeight="1" x14ac:dyDescent="0.2">
      <c r="A37" s="164" t="s">
        <v>325</v>
      </c>
      <c r="B37" s="165" t="s">
        <v>180</v>
      </c>
      <c r="C37" s="165" t="s">
        <v>43</v>
      </c>
      <c r="D37" s="165"/>
      <c r="E37" s="166"/>
      <c r="F37" s="166"/>
      <c r="G37" s="171">
        <f>G38+G39+G40</f>
        <v>3304.6</v>
      </c>
    </row>
    <row r="38" spans="1:7" s="163" customFormat="1" ht="63.75" customHeight="1" x14ac:dyDescent="0.2">
      <c r="A38" s="153" t="s">
        <v>359</v>
      </c>
      <c r="B38" s="160" t="s">
        <v>180</v>
      </c>
      <c r="C38" s="160" t="s">
        <v>43</v>
      </c>
      <c r="D38" s="160" t="s">
        <v>45</v>
      </c>
      <c r="E38" s="155" t="s">
        <v>396</v>
      </c>
      <c r="F38" s="161" t="s">
        <v>88</v>
      </c>
      <c r="G38" s="162">
        <v>2345.6</v>
      </c>
    </row>
    <row r="39" spans="1:7" s="163" customFormat="1" ht="33.75" customHeight="1" x14ac:dyDescent="0.2">
      <c r="A39" s="159" t="s">
        <v>316</v>
      </c>
      <c r="B39" s="160" t="s">
        <v>180</v>
      </c>
      <c r="C39" s="160" t="s">
        <v>43</v>
      </c>
      <c r="D39" s="160" t="s">
        <v>45</v>
      </c>
      <c r="E39" s="155" t="s">
        <v>396</v>
      </c>
      <c r="F39" s="161" t="s">
        <v>108</v>
      </c>
      <c r="G39" s="162">
        <v>938</v>
      </c>
    </row>
    <row r="40" spans="1:7" s="163" customFormat="1" ht="29.25" customHeight="1" x14ac:dyDescent="0.2">
      <c r="A40" s="153" t="s">
        <v>114</v>
      </c>
      <c r="B40" s="160" t="s">
        <v>180</v>
      </c>
      <c r="C40" s="160" t="s">
        <v>43</v>
      </c>
      <c r="D40" s="160" t="s">
        <v>45</v>
      </c>
      <c r="E40" s="155" t="s">
        <v>396</v>
      </c>
      <c r="F40" s="161" t="s">
        <v>115</v>
      </c>
      <c r="G40" s="157">
        <v>21</v>
      </c>
    </row>
    <row r="41" spans="1:7" s="168" customFormat="1" ht="21" customHeight="1" x14ac:dyDescent="0.2">
      <c r="A41" s="172" t="s">
        <v>326</v>
      </c>
      <c r="B41" s="165" t="s">
        <v>180</v>
      </c>
      <c r="C41" s="165" t="s">
        <v>13</v>
      </c>
      <c r="D41" s="165" t="s">
        <v>14</v>
      </c>
      <c r="E41" s="155" t="s">
        <v>160</v>
      </c>
      <c r="F41" s="166"/>
      <c r="G41" s="171">
        <f>G42</f>
        <v>50</v>
      </c>
    </row>
    <row r="42" spans="1:7" s="163" customFormat="1" ht="42.6" customHeight="1" x14ac:dyDescent="0.2">
      <c r="A42" s="173" t="s">
        <v>327</v>
      </c>
      <c r="B42" s="174" t="s">
        <v>180</v>
      </c>
      <c r="C42" s="174" t="s">
        <v>13</v>
      </c>
      <c r="D42" s="174" t="s">
        <v>14</v>
      </c>
      <c r="E42" s="155" t="s">
        <v>160</v>
      </c>
      <c r="F42" s="174" t="s">
        <v>108</v>
      </c>
      <c r="G42" s="162">
        <v>50</v>
      </c>
    </row>
    <row r="43" spans="1:7" s="168" customFormat="1" ht="28.9" customHeight="1" x14ac:dyDescent="0.2">
      <c r="A43" s="175" t="s">
        <v>50</v>
      </c>
      <c r="B43" s="165" t="s">
        <v>180</v>
      </c>
      <c r="C43" s="165" t="s">
        <v>49</v>
      </c>
      <c r="D43" s="165" t="s">
        <v>51</v>
      </c>
      <c r="E43" s="155" t="s">
        <v>119</v>
      </c>
      <c r="F43" s="165"/>
      <c r="G43" s="171">
        <f>G44</f>
        <v>12</v>
      </c>
    </row>
    <row r="44" spans="1:7" s="163" customFormat="1" ht="12.75" x14ac:dyDescent="0.2">
      <c r="A44" s="176" t="s">
        <v>46</v>
      </c>
      <c r="B44" s="177" t="s">
        <v>180</v>
      </c>
      <c r="C44" s="177" t="s">
        <v>49</v>
      </c>
      <c r="D44" s="177" t="s">
        <v>51</v>
      </c>
      <c r="E44" s="155" t="s">
        <v>119</v>
      </c>
      <c r="F44" s="177" t="s">
        <v>118</v>
      </c>
      <c r="G44" s="157">
        <v>12</v>
      </c>
    </row>
    <row r="45" spans="1:7" s="163" customFormat="1" ht="12.75" x14ac:dyDescent="0.2">
      <c r="A45" s="178" t="s">
        <v>15</v>
      </c>
      <c r="B45" s="179"/>
      <c r="C45" s="179"/>
      <c r="D45" s="179"/>
      <c r="E45" s="179"/>
      <c r="F45" s="179"/>
      <c r="G45" s="171">
        <f>G9+G13+G18+G20+G25+G28+G32+G37+G41+G43+G30</f>
        <v>11070.6</v>
      </c>
    </row>
  </sheetData>
  <mergeCells count="8">
    <mergeCell ref="E1:F1"/>
    <mergeCell ref="A3:G3"/>
    <mergeCell ref="A5:A6"/>
    <mergeCell ref="B5:B6"/>
    <mergeCell ref="C5:C6"/>
    <mergeCell ref="D5:D6"/>
    <mergeCell ref="E5:E6"/>
    <mergeCell ref="F5:F6"/>
  </mergeCells>
  <pageMargins left="0.78740157480314965" right="0.39370078740157483" top="0.39370078740157483" bottom="0.39370078740157483" header="0.51181102362204722" footer="0.31496062992125984"/>
  <pageSetup paperSize="9" scale="87" fitToHeight="0" orientation="portrait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"/>
  <sheetViews>
    <sheetView workbookViewId="0">
      <selection activeCell="C1" sqref="C1:F1"/>
    </sheetView>
  </sheetViews>
  <sheetFormatPr defaultRowHeight="11.25" x14ac:dyDescent="0.2"/>
  <cols>
    <col min="1" max="1" width="57.5" customWidth="1"/>
    <col min="2" max="2" width="18" customWidth="1"/>
    <col min="3" max="3" width="15.33203125" customWidth="1"/>
    <col min="4" max="4" width="20" customWidth="1"/>
    <col min="5" max="5" width="18" customWidth="1"/>
    <col min="6" max="6" width="20" customWidth="1"/>
  </cols>
  <sheetData>
    <row r="1" spans="1:7" ht="87.75" customHeight="1" x14ac:dyDescent="0.2">
      <c r="C1" s="526" t="s">
        <v>583</v>
      </c>
      <c r="D1" s="526"/>
      <c r="E1" s="526"/>
      <c r="F1" s="526"/>
      <c r="G1" s="6"/>
    </row>
    <row r="3" spans="1:7" ht="87.75" customHeight="1" x14ac:dyDescent="0.2">
      <c r="A3" s="534" t="s">
        <v>523</v>
      </c>
      <c r="B3" s="534"/>
      <c r="C3" s="534"/>
      <c r="D3" s="534"/>
      <c r="E3" s="534"/>
      <c r="F3" s="534"/>
    </row>
    <row r="4" spans="1:7" ht="15.75" x14ac:dyDescent="0.2">
      <c r="A4" s="48"/>
      <c r="B4" s="48"/>
      <c r="C4" s="48"/>
      <c r="D4" s="366"/>
      <c r="E4" s="366"/>
      <c r="F4" s="48"/>
    </row>
    <row r="5" spans="1:7" ht="11.25" customHeight="1" x14ac:dyDescent="0.2">
      <c r="A5" s="531" t="s">
        <v>78</v>
      </c>
      <c r="B5" s="532" t="s">
        <v>31</v>
      </c>
      <c r="C5" s="532" t="s">
        <v>32</v>
      </c>
      <c r="D5" s="533" t="s">
        <v>109</v>
      </c>
      <c r="E5" s="533" t="s">
        <v>109</v>
      </c>
      <c r="F5" s="533" t="s">
        <v>109</v>
      </c>
    </row>
    <row r="6" spans="1:7" x14ac:dyDescent="0.2">
      <c r="A6" s="531"/>
      <c r="B6" s="532"/>
      <c r="C6" s="532"/>
      <c r="D6" s="533"/>
      <c r="E6" s="533"/>
      <c r="F6" s="533"/>
    </row>
    <row r="7" spans="1:7" ht="12.75" x14ac:dyDescent="0.2">
      <c r="A7" s="3">
        <v>1</v>
      </c>
      <c r="B7" s="3">
        <v>2</v>
      </c>
      <c r="C7" s="3">
        <v>3</v>
      </c>
      <c r="D7" s="3"/>
      <c r="E7" s="3"/>
      <c r="F7" s="49">
        <v>4</v>
      </c>
    </row>
    <row r="8" spans="1:7" s="50" customFormat="1" ht="18.75" customHeight="1" x14ac:dyDescent="0.2">
      <c r="A8" s="183" t="s">
        <v>95</v>
      </c>
      <c r="B8" s="184" t="s">
        <v>117</v>
      </c>
      <c r="C8" s="185"/>
      <c r="D8" s="186" t="str">
        <f t="shared" ref="D8:F8" si="0">D9</f>
        <v>982,6</v>
      </c>
      <c r="E8" s="186" t="str">
        <f t="shared" si="0"/>
        <v>982,6</v>
      </c>
      <c r="F8" s="186" t="str">
        <f t="shared" si="0"/>
        <v>982,6</v>
      </c>
    </row>
    <row r="9" spans="1:7" s="50" customFormat="1" ht="70.5" customHeight="1" x14ac:dyDescent="0.2">
      <c r="A9" s="34" t="s">
        <v>107</v>
      </c>
      <c r="B9" s="35" t="s">
        <v>117</v>
      </c>
      <c r="C9" s="36" t="s">
        <v>88</v>
      </c>
      <c r="D9" s="36" t="s">
        <v>502</v>
      </c>
      <c r="E9" s="36" t="s">
        <v>502</v>
      </c>
      <c r="F9" s="36" t="s">
        <v>502</v>
      </c>
    </row>
    <row r="10" spans="1:7" s="50" customFormat="1" ht="12.75" x14ac:dyDescent="0.2">
      <c r="A10" s="183" t="s">
        <v>35</v>
      </c>
      <c r="B10" s="184" t="s">
        <v>158</v>
      </c>
      <c r="C10" s="185"/>
      <c r="D10" s="186">
        <f t="shared" ref="D10:E10" si="1">D11+D12+D14+D13</f>
        <v>2382.9</v>
      </c>
      <c r="E10" s="186">
        <f t="shared" si="1"/>
        <v>2451</v>
      </c>
      <c r="F10" s="186">
        <f>F11+F12+F14+F13</f>
        <v>2469.3000000000002</v>
      </c>
    </row>
    <row r="11" spans="1:7" s="50" customFormat="1" ht="63.75" x14ac:dyDescent="0.2">
      <c r="A11" s="34" t="s">
        <v>107</v>
      </c>
      <c r="B11" s="35" t="s">
        <v>158</v>
      </c>
      <c r="C11" s="36" t="s">
        <v>88</v>
      </c>
      <c r="D11" s="36" t="s">
        <v>503</v>
      </c>
      <c r="E11" s="36" t="s">
        <v>503</v>
      </c>
      <c r="F11" s="36" t="s">
        <v>503</v>
      </c>
    </row>
    <row r="12" spans="1:7" s="50" customFormat="1" ht="25.5" x14ac:dyDescent="0.2">
      <c r="A12" s="34" t="s">
        <v>116</v>
      </c>
      <c r="B12" s="35" t="s">
        <v>158</v>
      </c>
      <c r="C12" s="36" t="s">
        <v>108</v>
      </c>
      <c r="D12" s="36" t="s">
        <v>504</v>
      </c>
      <c r="E12" s="36" t="s">
        <v>520</v>
      </c>
      <c r="F12" s="37">
        <v>850</v>
      </c>
    </row>
    <row r="13" spans="1:7" s="50" customFormat="1" ht="25.5" x14ac:dyDescent="0.2">
      <c r="A13" s="34" t="s">
        <v>116</v>
      </c>
      <c r="B13" s="35" t="s">
        <v>158</v>
      </c>
      <c r="C13" s="36" t="s">
        <v>328</v>
      </c>
      <c r="D13" s="36" t="s">
        <v>505</v>
      </c>
      <c r="E13" s="36" t="s">
        <v>505</v>
      </c>
      <c r="F13" s="36" t="s">
        <v>505</v>
      </c>
    </row>
    <row r="14" spans="1:7" s="50" customFormat="1" ht="21" customHeight="1" x14ac:dyDescent="0.2">
      <c r="A14" s="34" t="s">
        <v>114</v>
      </c>
      <c r="B14" s="35" t="s">
        <v>158</v>
      </c>
      <c r="C14" s="36" t="s">
        <v>115</v>
      </c>
      <c r="D14" s="36" t="s">
        <v>506</v>
      </c>
      <c r="E14" s="36" t="s">
        <v>506</v>
      </c>
      <c r="F14" s="37">
        <v>74.3</v>
      </c>
    </row>
    <row r="15" spans="1:7" s="50" customFormat="1" ht="12.75" x14ac:dyDescent="0.2">
      <c r="A15" s="187" t="s">
        <v>27</v>
      </c>
      <c r="B15" s="188" t="s">
        <v>106</v>
      </c>
      <c r="C15" s="188" t="s">
        <v>20</v>
      </c>
      <c r="D15" s="189" t="str">
        <f t="shared" ref="D15:E15" si="2">D16</f>
        <v>50</v>
      </c>
      <c r="E15" s="189" t="str">
        <f t="shared" si="2"/>
        <v>50</v>
      </c>
      <c r="F15" s="189">
        <f>F16</f>
        <v>50</v>
      </c>
    </row>
    <row r="16" spans="1:7" s="50" customFormat="1" ht="12.75" x14ac:dyDescent="0.2">
      <c r="A16" s="41" t="s">
        <v>48</v>
      </c>
      <c r="B16" s="39" t="s">
        <v>106</v>
      </c>
      <c r="C16" s="39" t="s">
        <v>115</v>
      </c>
      <c r="D16" s="39" t="s">
        <v>514</v>
      </c>
      <c r="E16" s="39" t="s">
        <v>514</v>
      </c>
      <c r="F16" s="38">
        <v>50</v>
      </c>
    </row>
    <row r="17" spans="1:6" s="50" customFormat="1" ht="25.5" x14ac:dyDescent="0.2">
      <c r="A17" s="187" t="s">
        <v>42</v>
      </c>
      <c r="B17" s="185" t="s">
        <v>159</v>
      </c>
      <c r="C17" s="185"/>
      <c r="D17" s="189">
        <f t="shared" ref="D17:E17" si="3">D18+D19+D20</f>
        <v>1850.1</v>
      </c>
      <c r="E17" s="189">
        <f t="shared" si="3"/>
        <v>1850.1</v>
      </c>
      <c r="F17" s="189">
        <f>F18+F19+F20</f>
        <v>1850.1</v>
      </c>
    </row>
    <row r="18" spans="1:6" s="50" customFormat="1" ht="63.75" x14ac:dyDescent="0.2">
      <c r="A18" s="34" t="s">
        <v>107</v>
      </c>
      <c r="B18" s="36" t="s">
        <v>159</v>
      </c>
      <c r="C18" s="36" t="s">
        <v>88</v>
      </c>
      <c r="D18" s="36" t="s">
        <v>516</v>
      </c>
      <c r="E18" s="36" t="s">
        <v>516</v>
      </c>
      <c r="F18" s="36" t="s">
        <v>516</v>
      </c>
    </row>
    <row r="19" spans="1:6" s="50" customFormat="1" ht="25.5" x14ac:dyDescent="0.2">
      <c r="A19" s="34" t="s">
        <v>116</v>
      </c>
      <c r="B19" s="36" t="s">
        <v>159</v>
      </c>
      <c r="C19" s="36" t="s">
        <v>108</v>
      </c>
      <c r="D19" s="36" t="s">
        <v>121</v>
      </c>
      <c r="E19" s="36" t="s">
        <v>121</v>
      </c>
      <c r="F19" s="36" t="s">
        <v>121</v>
      </c>
    </row>
    <row r="20" spans="1:6" s="50" customFormat="1" ht="12.75" x14ac:dyDescent="0.2">
      <c r="A20" s="34" t="s">
        <v>114</v>
      </c>
      <c r="B20" s="36" t="s">
        <v>159</v>
      </c>
      <c r="C20" s="36" t="s">
        <v>115</v>
      </c>
      <c r="D20" s="36" t="s">
        <v>511</v>
      </c>
      <c r="E20" s="36" t="s">
        <v>511</v>
      </c>
      <c r="F20" s="36" t="s">
        <v>511</v>
      </c>
    </row>
    <row r="21" spans="1:6" s="50" customFormat="1" ht="12.75" x14ac:dyDescent="0.2">
      <c r="A21" s="183" t="s">
        <v>377</v>
      </c>
      <c r="B21" s="185" t="s">
        <v>160</v>
      </c>
      <c r="C21" s="185"/>
      <c r="D21" s="186">
        <f t="shared" ref="D21:E21" si="4">D22+D23</f>
        <v>0</v>
      </c>
      <c r="E21" s="186">
        <f t="shared" si="4"/>
        <v>0</v>
      </c>
      <c r="F21" s="186">
        <f>F22+F23</f>
        <v>0</v>
      </c>
    </row>
    <row r="22" spans="1:6" s="50" customFormat="1" ht="12.75" x14ac:dyDescent="0.2">
      <c r="A22" s="322" t="s">
        <v>378</v>
      </c>
      <c r="B22" s="36" t="s">
        <v>160</v>
      </c>
      <c r="C22" s="36" t="s">
        <v>88</v>
      </c>
      <c r="D22" s="36"/>
      <c r="E22" s="36"/>
      <c r="F22" s="37"/>
    </row>
    <row r="23" spans="1:6" s="50" customFormat="1" ht="25.5" x14ac:dyDescent="0.2">
      <c r="A23" s="34" t="s">
        <v>116</v>
      </c>
      <c r="B23" s="36" t="s">
        <v>160</v>
      </c>
      <c r="C23" s="36" t="s">
        <v>108</v>
      </c>
      <c r="D23" s="36"/>
      <c r="E23" s="36"/>
      <c r="F23" s="37"/>
    </row>
    <row r="24" spans="1:6" s="50" customFormat="1" ht="12.75" x14ac:dyDescent="0.2">
      <c r="A24" s="34"/>
      <c r="B24" s="36"/>
      <c r="C24" s="36"/>
      <c r="D24" s="36"/>
      <c r="E24" s="36"/>
      <c r="F24" s="37"/>
    </row>
    <row r="25" spans="1:6" s="50" customFormat="1" ht="12.75" x14ac:dyDescent="0.2">
      <c r="A25" s="34"/>
      <c r="B25" s="36"/>
      <c r="C25" s="36"/>
      <c r="D25" s="36"/>
      <c r="E25" s="36"/>
      <c r="F25" s="37"/>
    </row>
    <row r="26" spans="1:6" s="50" customFormat="1" ht="12.75" x14ac:dyDescent="0.2">
      <c r="A26" s="183" t="s">
        <v>44</v>
      </c>
      <c r="B26" s="190" t="s">
        <v>396</v>
      </c>
      <c r="C26" s="188"/>
      <c r="D26" s="186">
        <f t="shared" ref="D26:E26" si="5">D27+D28+D29</f>
        <v>1564.3</v>
      </c>
      <c r="E26" s="186">
        <f t="shared" si="5"/>
        <v>1564.3</v>
      </c>
      <c r="F26" s="186">
        <f>F27+F28+F29</f>
        <v>1615</v>
      </c>
    </row>
    <row r="27" spans="1:6" s="50" customFormat="1" ht="67.5" customHeight="1" x14ac:dyDescent="0.2">
      <c r="A27" s="34" t="s">
        <v>107</v>
      </c>
      <c r="B27" s="190" t="s">
        <v>396</v>
      </c>
      <c r="C27" s="39" t="s">
        <v>88</v>
      </c>
      <c r="D27" s="39" t="s">
        <v>507</v>
      </c>
      <c r="E27" s="39" t="s">
        <v>507</v>
      </c>
      <c r="F27" s="39" t="s">
        <v>507</v>
      </c>
    </row>
    <row r="28" spans="1:6" s="50" customFormat="1" ht="41.25" customHeight="1" x14ac:dyDescent="0.2">
      <c r="A28" s="34" t="s">
        <v>116</v>
      </c>
      <c r="B28" s="190" t="s">
        <v>396</v>
      </c>
      <c r="C28" s="39" t="s">
        <v>108</v>
      </c>
      <c r="D28" s="39" t="s">
        <v>508</v>
      </c>
      <c r="E28" s="39" t="s">
        <v>508</v>
      </c>
      <c r="F28" s="39" t="s">
        <v>524</v>
      </c>
    </row>
    <row r="29" spans="1:6" s="50" customFormat="1" ht="41.25" customHeight="1" x14ac:dyDescent="0.2">
      <c r="A29" s="34" t="s">
        <v>114</v>
      </c>
      <c r="B29" s="190" t="s">
        <v>396</v>
      </c>
      <c r="C29" s="39" t="s">
        <v>115</v>
      </c>
      <c r="D29" s="39" t="s">
        <v>509</v>
      </c>
      <c r="E29" s="39" t="s">
        <v>509</v>
      </c>
      <c r="F29" s="39" t="s">
        <v>509</v>
      </c>
    </row>
    <row r="30" spans="1:6" s="50" customFormat="1" ht="25.5" x14ac:dyDescent="0.2">
      <c r="A30" s="191" t="s">
        <v>47</v>
      </c>
      <c r="B30" s="190" t="s">
        <v>436</v>
      </c>
      <c r="C30" s="188"/>
      <c r="D30" s="189">
        <f t="shared" ref="D30:E30" si="6">D31</f>
        <v>0</v>
      </c>
      <c r="E30" s="189">
        <f t="shared" si="6"/>
        <v>0</v>
      </c>
      <c r="F30" s="189">
        <f>F31</f>
        <v>0</v>
      </c>
    </row>
    <row r="31" spans="1:6" s="50" customFormat="1" ht="25.5" x14ac:dyDescent="0.2">
      <c r="A31" s="34" t="s">
        <v>116</v>
      </c>
      <c r="B31" s="40" t="s">
        <v>436</v>
      </c>
      <c r="C31" s="39" t="s">
        <v>108</v>
      </c>
      <c r="D31" s="39"/>
      <c r="E31" s="39"/>
      <c r="F31" s="37"/>
    </row>
    <row r="32" spans="1:6" s="50" customFormat="1" ht="45.75" customHeight="1" x14ac:dyDescent="0.2">
      <c r="A32" s="183" t="s">
        <v>329</v>
      </c>
      <c r="B32" s="184" t="s">
        <v>408</v>
      </c>
      <c r="C32" s="188"/>
      <c r="D32" s="186" t="str">
        <f t="shared" ref="D32:E32" si="7">D33</f>
        <v>150</v>
      </c>
      <c r="E32" s="186" t="str">
        <f t="shared" si="7"/>
        <v>160</v>
      </c>
      <c r="F32" s="186">
        <f>F33</f>
        <v>160</v>
      </c>
    </row>
    <row r="33" spans="1:6" s="50" customFormat="1" ht="38.25" x14ac:dyDescent="0.2">
      <c r="A33" s="159" t="s">
        <v>320</v>
      </c>
      <c r="B33" s="35" t="s">
        <v>411</v>
      </c>
      <c r="C33" s="39" t="s">
        <v>108</v>
      </c>
      <c r="D33" s="39" t="s">
        <v>513</v>
      </c>
      <c r="E33" s="39" t="s">
        <v>519</v>
      </c>
      <c r="F33" s="37">
        <v>160</v>
      </c>
    </row>
    <row r="34" spans="1:6" s="50" customFormat="1" ht="12.75" x14ac:dyDescent="0.2">
      <c r="A34" s="192" t="s">
        <v>321</v>
      </c>
      <c r="B34" s="184" t="s">
        <v>418</v>
      </c>
      <c r="C34" s="193"/>
      <c r="D34" s="186">
        <f t="shared" ref="D34:E34" si="8">D35+D36+D37+D38</f>
        <v>250</v>
      </c>
      <c r="E34" s="186">
        <f t="shared" si="8"/>
        <v>260.60000000000002</v>
      </c>
      <c r="F34" s="186">
        <f>F35+F36+F37+F38</f>
        <v>279.89999999999998</v>
      </c>
    </row>
    <row r="35" spans="1:6" s="50" customFormat="1" ht="51" x14ac:dyDescent="0.2">
      <c r="A35" s="169" t="s">
        <v>322</v>
      </c>
      <c r="B35" s="35" t="s">
        <v>437</v>
      </c>
      <c r="C35" s="39" t="s">
        <v>108</v>
      </c>
      <c r="D35" s="39" t="s">
        <v>514</v>
      </c>
      <c r="E35" s="39" t="s">
        <v>514</v>
      </c>
      <c r="F35" s="37">
        <v>50</v>
      </c>
    </row>
    <row r="36" spans="1:6" s="50" customFormat="1" ht="12.75" x14ac:dyDescent="0.2">
      <c r="A36" s="159" t="s">
        <v>249</v>
      </c>
      <c r="B36" s="35" t="s">
        <v>438</v>
      </c>
      <c r="C36" s="39" t="s">
        <v>108</v>
      </c>
      <c r="D36" s="39" t="s">
        <v>515</v>
      </c>
      <c r="E36" s="39" t="s">
        <v>517</v>
      </c>
      <c r="F36" s="37">
        <v>129.9</v>
      </c>
    </row>
    <row r="37" spans="1:6" s="50" customFormat="1" ht="38.25" x14ac:dyDescent="0.2">
      <c r="A37" s="159" t="s">
        <v>323</v>
      </c>
      <c r="B37" s="35" t="s">
        <v>439</v>
      </c>
      <c r="C37" s="39" t="s">
        <v>108</v>
      </c>
      <c r="D37" s="39" t="s">
        <v>505</v>
      </c>
      <c r="E37" s="39" t="s">
        <v>505</v>
      </c>
      <c r="F37" s="37">
        <v>40</v>
      </c>
    </row>
    <row r="38" spans="1:6" s="50" customFormat="1" ht="51" x14ac:dyDescent="0.2">
      <c r="A38" s="159" t="s">
        <v>324</v>
      </c>
      <c r="B38" s="35" t="s">
        <v>440</v>
      </c>
      <c r="C38" s="39" t="s">
        <v>108</v>
      </c>
      <c r="D38" s="39" t="s">
        <v>514</v>
      </c>
      <c r="E38" s="39" t="s">
        <v>518</v>
      </c>
      <c r="F38" s="37">
        <v>60</v>
      </c>
    </row>
    <row r="39" spans="1:6" s="50" customFormat="1" ht="25.5" x14ac:dyDescent="0.2">
      <c r="A39" s="194" t="s">
        <v>52</v>
      </c>
      <c r="B39" s="195" t="s">
        <v>441</v>
      </c>
      <c r="C39" s="195"/>
      <c r="D39" s="189" t="str">
        <f t="shared" ref="D39:E39" si="9">D40</f>
        <v>12</v>
      </c>
      <c r="E39" s="189" t="str">
        <f t="shared" si="9"/>
        <v>12</v>
      </c>
      <c r="F39" s="189">
        <f>F40</f>
        <v>12</v>
      </c>
    </row>
    <row r="40" spans="1:6" s="50" customFormat="1" ht="12.75" x14ac:dyDescent="0.2">
      <c r="A40" s="42" t="s">
        <v>46</v>
      </c>
      <c r="B40" s="43" t="s">
        <v>441</v>
      </c>
      <c r="C40" s="43" t="s">
        <v>118</v>
      </c>
      <c r="D40" s="43" t="s">
        <v>483</v>
      </c>
      <c r="E40" s="43" t="s">
        <v>483</v>
      </c>
      <c r="F40" s="38">
        <v>12</v>
      </c>
    </row>
    <row r="41" spans="1:6" s="50" customFormat="1" ht="12.75" x14ac:dyDescent="0.2">
      <c r="A41" s="439" t="s">
        <v>15</v>
      </c>
      <c r="B41" s="440"/>
      <c r="C41" s="440"/>
      <c r="D41" s="441">
        <f t="shared" ref="D41:E41" si="10">D8+D10+D15+D17+D26+D30+D32+D34+D39</f>
        <v>7241.9000000000005</v>
      </c>
      <c r="E41" s="441">
        <f t="shared" si="10"/>
        <v>7330.6</v>
      </c>
      <c r="F41" s="441">
        <f>F8+F10+F15+F17+F26+F30+F32+F34+F39</f>
        <v>7418.9</v>
      </c>
    </row>
    <row r="42" spans="1:6" s="50" customFormat="1" ht="12.75" x14ac:dyDescent="0.2">
      <c r="A42"/>
      <c r="B42"/>
      <c r="C42"/>
      <c r="D42"/>
      <c r="E42"/>
      <c r="F42" s="51"/>
    </row>
    <row r="43" spans="1:6" s="50" customFormat="1" x14ac:dyDescent="0.2">
      <c r="A43"/>
      <c r="B43"/>
      <c r="C43"/>
      <c r="D43"/>
      <c r="E43"/>
      <c r="F43"/>
    </row>
    <row r="44" spans="1:6" s="50" customFormat="1" x14ac:dyDescent="0.2">
      <c r="A44"/>
      <c r="B44"/>
      <c r="C44"/>
      <c r="D44"/>
      <c r="E44"/>
      <c r="F44"/>
    </row>
    <row r="45" spans="1:6" s="50" customFormat="1" x14ac:dyDescent="0.2">
      <c r="A45"/>
      <c r="B45"/>
      <c r="C45"/>
      <c r="D45"/>
      <c r="E45"/>
      <c r="F45"/>
    </row>
    <row r="46" spans="1:6" s="50" customFormat="1" ht="15.75" customHeight="1" x14ac:dyDescent="0.2">
      <c r="A46"/>
      <c r="B46"/>
      <c r="C46"/>
      <c r="D46"/>
      <c r="E46"/>
      <c r="F46"/>
    </row>
    <row r="47" spans="1:6" s="50" customFormat="1" x14ac:dyDescent="0.2">
      <c r="A47"/>
      <c r="B47"/>
      <c r="C47"/>
      <c r="D47"/>
      <c r="E47"/>
      <c r="F47"/>
    </row>
    <row r="48" spans="1:6" s="50" customFormat="1" ht="40.5" customHeight="1" x14ac:dyDescent="0.2">
      <c r="A48"/>
      <c r="B48"/>
      <c r="C48"/>
      <c r="D48"/>
      <c r="E48"/>
      <c r="F48"/>
    </row>
    <row r="49" spans="1:6" s="50" customFormat="1" x14ac:dyDescent="0.2">
      <c r="A49"/>
      <c r="B49"/>
      <c r="C49"/>
      <c r="D49"/>
      <c r="E49"/>
      <c r="F49"/>
    </row>
    <row r="50" spans="1:6" s="50" customFormat="1" x14ac:dyDescent="0.2">
      <c r="A50"/>
      <c r="B50"/>
      <c r="C50"/>
      <c r="D50"/>
      <c r="E50"/>
      <c r="F50"/>
    </row>
    <row r="51" spans="1:6" s="50" customFormat="1" x14ac:dyDescent="0.2">
      <c r="A51"/>
      <c r="B51"/>
      <c r="C51"/>
      <c r="D51"/>
      <c r="E51"/>
      <c r="F51"/>
    </row>
    <row r="52" spans="1:6" s="50" customFormat="1" x14ac:dyDescent="0.2">
      <c r="A52"/>
      <c r="B52"/>
      <c r="C52"/>
      <c r="D52"/>
      <c r="E52"/>
      <c r="F52"/>
    </row>
    <row r="53" spans="1:6" s="50" customFormat="1" x14ac:dyDescent="0.2">
      <c r="A53"/>
      <c r="B53"/>
      <c r="C53"/>
      <c r="D53"/>
      <c r="E53"/>
      <c r="F53"/>
    </row>
    <row r="54" spans="1:6" s="50" customFormat="1" ht="30" customHeight="1" x14ac:dyDescent="0.2">
      <c r="A54"/>
      <c r="B54"/>
      <c r="C54"/>
      <c r="D54"/>
      <c r="E54"/>
      <c r="F54"/>
    </row>
    <row r="55" spans="1:6" s="50" customFormat="1" ht="34.5" customHeight="1" x14ac:dyDescent="0.2">
      <c r="A55"/>
      <c r="B55"/>
      <c r="C55"/>
      <c r="D55"/>
      <c r="E55"/>
      <c r="F55"/>
    </row>
    <row r="56" spans="1:6" s="50" customFormat="1" ht="36" customHeight="1" x14ac:dyDescent="0.2">
      <c r="A56"/>
      <c r="B56"/>
      <c r="C56"/>
      <c r="D56"/>
      <c r="E56"/>
      <c r="F56"/>
    </row>
    <row r="57" spans="1:6" s="50" customFormat="1" ht="30" customHeight="1" x14ac:dyDescent="0.2">
      <c r="A57"/>
      <c r="B57"/>
      <c r="C57"/>
      <c r="D57"/>
      <c r="E57"/>
      <c r="F57"/>
    </row>
    <row r="58" spans="1:6" s="50" customFormat="1" ht="30" customHeight="1" x14ac:dyDescent="0.2">
      <c r="A58"/>
      <c r="B58"/>
      <c r="C58"/>
      <c r="D58"/>
      <c r="E58"/>
      <c r="F58"/>
    </row>
    <row r="59" spans="1:6" s="50" customFormat="1" ht="30" customHeight="1" x14ac:dyDescent="0.2">
      <c r="A59"/>
      <c r="B59"/>
      <c r="C59"/>
      <c r="D59"/>
      <c r="E59"/>
      <c r="F59"/>
    </row>
    <row r="60" spans="1:6" s="50" customFormat="1" ht="30" customHeight="1" x14ac:dyDescent="0.2">
      <c r="A60"/>
      <c r="B60"/>
      <c r="C60"/>
      <c r="D60"/>
      <c r="E60"/>
      <c r="F60"/>
    </row>
    <row r="61" spans="1:6" s="50" customFormat="1" ht="30" customHeight="1" x14ac:dyDescent="0.2">
      <c r="A61"/>
      <c r="B61"/>
      <c r="C61"/>
      <c r="D61"/>
      <c r="E61"/>
      <c r="F61"/>
    </row>
    <row r="62" spans="1:6" s="50" customFormat="1" ht="30" customHeight="1" x14ac:dyDescent="0.2">
      <c r="A62"/>
      <c r="B62"/>
      <c r="C62"/>
      <c r="D62"/>
      <c r="E62"/>
      <c r="F62"/>
    </row>
    <row r="63" spans="1:6" s="50" customFormat="1" ht="30" customHeight="1" x14ac:dyDescent="0.2">
      <c r="A63"/>
      <c r="B63"/>
      <c r="C63"/>
      <c r="D63"/>
      <c r="E63"/>
      <c r="F63"/>
    </row>
    <row r="64" spans="1:6" s="50" customFormat="1" ht="30" customHeight="1" x14ac:dyDescent="0.2">
      <c r="A64"/>
      <c r="B64"/>
      <c r="C64"/>
      <c r="D64"/>
      <c r="E64"/>
      <c r="F64"/>
    </row>
    <row r="65" spans="1:6" s="50" customFormat="1" ht="30" customHeight="1" x14ac:dyDescent="0.2">
      <c r="A65"/>
      <c r="B65"/>
      <c r="C65"/>
      <c r="D65"/>
      <c r="E65"/>
      <c r="F65"/>
    </row>
    <row r="66" spans="1:6" s="50" customFormat="1" ht="30" customHeight="1" x14ac:dyDescent="0.2">
      <c r="A66"/>
      <c r="B66"/>
      <c r="C66"/>
      <c r="D66"/>
      <c r="E66"/>
      <c r="F66"/>
    </row>
    <row r="67" spans="1:6" s="50" customFormat="1" ht="30" customHeight="1" x14ac:dyDescent="0.2">
      <c r="A67"/>
      <c r="B67"/>
      <c r="C67"/>
      <c r="D67"/>
      <c r="E67"/>
      <c r="F67"/>
    </row>
    <row r="68" spans="1:6" s="50" customFormat="1" ht="30" customHeight="1" x14ac:dyDescent="0.2">
      <c r="A68"/>
      <c r="B68"/>
      <c r="C68"/>
      <c r="D68"/>
      <c r="E68"/>
      <c r="F68"/>
    </row>
    <row r="69" spans="1:6" s="50" customFormat="1" ht="30" customHeight="1" x14ac:dyDescent="0.2">
      <c r="A69"/>
      <c r="B69"/>
      <c r="C69"/>
      <c r="D69"/>
      <c r="E69"/>
      <c r="F69"/>
    </row>
    <row r="70" spans="1:6" s="50" customFormat="1" ht="30" customHeight="1" x14ac:dyDescent="0.2">
      <c r="A70"/>
      <c r="B70"/>
      <c r="C70"/>
      <c r="D70"/>
      <c r="E70"/>
      <c r="F70"/>
    </row>
    <row r="71" spans="1:6" s="50" customFormat="1" ht="39" customHeight="1" x14ac:dyDescent="0.2">
      <c r="A71"/>
      <c r="B71"/>
      <c r="C71"/>
      <c r="D71"/>
      <c r="E71"/>
      <c r="F71"/>
    </row>
    <row r="72" spans="1:6" s="50" customFormat="1" ht="30" customHeight="1" x14ac:dyDescent="0.2">
      <c r="A72"/>
      <c r="B72"/>
      <c r="C72"/>
      <c r="D72"/>
      <c r="E72"/>
      <c r="F72"/>
    </row>
    <row r="73" spans="1:6" s="50" customFormat="1" ht="30" customHeight="1" x14ac:dyDescent="0.2">
      <c r="A73"/>
      <c r="B73"/>
      <c r="C73"/>
      <c r="D73"/>
      <c r="E73"/>
      <c r="F73"/>
    </row>
    <row r="74" spans="1:6" s="50" customFormat="1" ht="30" customHeight="1" x14ac:dyDescent="0.2">
      <c r="A74"/>
      <c r="B74"/>
      <c r="C74"/>
      <c r="D74"/>
      <c r="E74"/>
      <c r="F74"/>
    </row>
    <row r="75" spans="1:6" s="50" customFormat="1" ht="30" customHeight="1" x14ac:dyDescent="0.2">
      <c r="A75"/>
      <c r="B75"/>
      <c r="C75"/>
      <c r="D75"/>
      <c r="E75"/>
      <c r="F75"/>
    </row>
    <row r="76" spans="1:6" s="50" customFormat="1" ht="30" customHeight="1" x14ac:dyDescent="0.2">
      <c r="A76"/>
      <c r="B76"/>
      <c r="C76"/>
      <c r="D76"/>
      <c r="E76"/>
      <c r="F76"/>
    </row>
    <row r="77" spans="1:6" s="50" customFormat="1" ht="30" customHeight="1" x14ac:dyDescent="0.2">
      <c r="A77"/>
      <c r="B77"/>
      <c r="C77"/>
      <c r="D77"/>
      <c r="E77"/>
      <c r="F77"/>
    </row>
    <row r="78" spans="1:6" s="50" customFormat="1" x14ac:dyDescent="0.2">
      <c r="A78"/>
      <c r="B78"/>
      <c r="C78"/>
      <c r="D78"/>
      <c r="E78"/>
      <c r="F78"/>
    </row>
    <row r="79" spans="1:6" s="50" customFormat="1" x14ac:dyDescent="0.2">
      <c r="A79"/>
      <c r="B79"/>
      <c r="C79"/>
      <c r="D79"/>
      <c r="E79"/>
      <c r="F79"/>
    </row>
    <row r="80" spans="1:6" s="50" customFormat="1" x14ac:dyDescent="0.2">
      <c r="A80"/>
      <c r="B80"/>
      <c r="C80"/>
      <c r="D80"/>
      <c r="E80"/>
      <c r="F80"/>
    </row>
    <row r="165" ht="35.25" customHeight="1" x14ac:dyDescent="0.2"/>
    <row r="167" ht="45.75" customHeight="1" x14ac:dyDescent="0.2"/>
    <row r="169" ht="33" customHeight="1" x14ac:dyDescent="0.2"/>
    <row r="170" ht="33" customHeight="1" x14ac:dyDescent="0.2"/>
  </sheetData>
  <mergeCells count="8">
    <mergeCell ref="C1:F1"/>
    <mergeCell ref="A5:A6"/>
    <mergeCell ref="B5:B6"/>
    <mergeCell ref="C5:C6"/>
    <mergeCell ref="F5:F6"/>
    <mergeCell ref="A3:F3"/>
    <mergeCell ref="D5:D6"/>
    <mergeCell ref="E5:E6"/>
  </mergeCells>
  <pageMargins left="0.78740157480314965" right="0.39370078740157483" top="0.39370078740157483" bottom="0.39370078740157483" header="0.31496062992125984" footer="0.31496062992125984"/>
  <pageSetup paperSize="9" scale="72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59"/>
  <sheetViews>
    <sheetView workbookViewId="0">
      <selection activeCell="D4" sqref="D4"/>
    </sheetView>
  </sheetViews>
  <sheetFormatPr defaultRowHeight="11.25" x14ac:dyDescent="0.2"/>
  <cols>
    <col min="1" max="1" width="57.5" customWidth="1"/>
    <col min="2" max="2" width="18" customWidth="1"/>
    <col min="3" max="3" width="35.6640625" customWidth="1"/>
  </cols>
  <sheetData>
    <row r="1" spans="1:4" ht="87.75" customHeight="1" x14ac:dyDescent="0.2">
      <c r="C1" s="240"/>
      <c r="D1" s="6"/>
    </row>
    <row r="3" spans="1:4" ht="87.75" customHeight="1" x14ac:dyDescent="0.2">
      <c r="A3" s="534" t="s">
        <v>354</v>
      </c>
      <c r="B3" s="534"/>
      <c r="C3" s="534"/>
    </row>
    <row r="4" spans="1:4" ht="15.75" x14ac:dyDescent="0.2">
      <c r="A4" s="241"/>
      <c r="B4" s="241"/>
      <c r="C4" s="241"/>
    </row>
    <row r="5" spans="1:4" ht="11.25" customHeight="1" x14ac:dyDescent="0.2">
      <c r="A5" s="531" t="s">
        <v>78</v>
      </c>
      <c r="B5" s="532" t="s">
        <v>376</v>
      </c>
      <c r="C5" s="533" t="s">
        <v>109</v>
      </c>
    </row>
    <row r="6" spans="1:4" ht="72" customHeight="1" x14ac:dyDescent="0.2">
      <c r="A6" s="531"/>
      <c r="B6" s="532"/>
      <c r="C6" s="533"/>
    </row>
    <row r="7" spans="1:4" ht="12.75" x14ac:dyDescent="0.2">
      <c r="A7" s="3">
        <v>1</v>
      </c>
      <c r="B7" s="3">
        <v>2</v>
      </c>
      <c r="C7" s="242">
        <v>4</v>
      </c>
    </row>
    <row r="8" spans="1:4" ht="15.75" x14ac:dyDescent="0.2">
      <c r="A8" s="248" t="s">
        <v>33</v>
      </c>
      <c r="B8" s="277">
        <v>100</v>
      </c>
      <c r="C8" s="278">
        <f>C9+C10</f>
        <v>3419.3999999999996</v>
      </c>
    </row>
    <row r="9" spans="1:4" s="50" customFormat="1" ht="52.5" customHeight="1" x14ac:dyDescent="0.2">
      <c r="A9" s="23" t="s">
        <v>37</v>
      </c>
      <c r="B9" s="250">
        <v>102</v>
      </c>
      <c r="C9" s="251">
        <v>927.2</v>
      </c>
    </row>
    <row r="10" spans="1:4" s="50" customFormat="1" ht="63" x14ac:dyDescent="0.2">
      <c r="A10" s="23" t="s">
        <v>39</v>
      </c>
      <c r="B10" s="250">
        <v>104</v>
      </c>
      <c r="C10" s="251">
        <v>2492.1999999999998</v>
      </c>
    </row>
    <row r="11" spans="1:4" s="50" customFormat="1" ht="15.75" x14ac:dyDescent="0.2">
      <c r="A11" s="246" t="s">
        <v>27</v>
      </c>
      <c r="B11" s="252">
        <v>111</v>
      </c>
      <c r="C11" s="253">
        <v>250</v>
      </c>
    </row>
    <row r="12" spans="1:4" s="50" customFormat="1" ht="15.75" x14ac:dyDescent="0.2">
      <c r="A12" s="249" t="s">
        <v>36</v>
      </c>
      <c r="B12" s="254">
        <v>113</v>
      </c>
      <c r="C12" s="253">
        <f>2256.2+13.9</f>
        <v>2270.1</v>
      </c>
    </row>
    <row r="13" spans="1:4" s="50" customFormat="1" ht="15.75" x14ac:dyDescent="0.2">
      <c r="A13" s="249" t="s">
        <v>377</v>
      </c>
      <c r="B13" s="254">
        <v>200</v>
      </c>
      <c r="C13" s="253">
        <v>65</v>
      </c>
    </row>
    <row r="14" spans="1:4" s="50" customFormat="1" ht="15.75" x14ac:dyDescent="0.2">
      <c r="A14" s="247" t="s">
        <v>378</v>
      </c>
      <c r="B14" s="250">
        <v>203</v>
      </c>
      <c r="C14" s="264">
        <v>65</v>
      </c>
    </row>
    <row r="15" spans="1:4" s="50" customFormat="1" ht="15.75" x14ac:dyDescent="0.2">
      <c r="A15" s="249" t="s">
        <v>379</v>
      </c>
      <c r="B15" s="254">
        <v>800</v>
      </c>
      <c r="C15" s="253">
        <v>3304.6</v>
      </c>
    </row>
    <row r="16" spans="1:4" s="50" customFormat="1" ht="15.75" x14ac:dyDescent="0.2">
      <c r="A16" s="274" t="s">
        <v>44</v>
      </c>
      <c r="B16" s="275">
        <v>801</v>
      </c>
      <c r="C16" s="251">
        <v>3304.6</v>
      </c>
    </row>
    <row r="17" spans="1:3" s="50" customFormat="1" ht="31.5" x14ac:dyDescent="0.2">
      <c r="A17" s="265" t="s">
        <v>47</v>
      </c>
      <c r="B17" s="252">
        <v>1100</v>
      </c>
      <c r="C17" s="253">
        <f>C18</f>
        <v>50</v>
      </c>
    </row>
    <row r="18" spans="1:3" s="50" customFormat="1" ht="31.5" x14ac:dyDescent="0.2">
      <c r="A18" s="266" t="s">
        <v>116</v>
      </c>
      <c r="B18" s="258">
        <v>1101</v>
      </c>
      <c r="C18" s="256">
        <v>50</v>
      </c>
    </row>
    <row r="19" spans="1:3" s="50" customFormat="1" ht="45.75" customHeight="1" x14ac:dyDescent="0.2">
      <c r="A19" s="276" t="s">
        <v>380</v>
      </c>
      <c r="B19" s="254">
        <v>300</v>
      </c>
      <c r="C19" s="257">
        <f>C20</f>
        <v>150</v>
      </c>
    </row>
    <row r="20" spans="1:3" s="50" customFormat="1" ht="47.25" x14ac:dyDescent="0.2">
      <c r="A20" s="267" t="s">
        <v>320</v>
      </c>
      <c r="B20" s="255">
        <v>310</v>
      </c>
      <c r="C20" s="256">
        <v>150</v>
      </c>
    </row>
    <row r="21" spans="1:3" s="50" customFormat="1" ht="15.75" x14ac:dyDescent="0.2">
      <c r="A21" s="279" t="s">
        <v>383</v>
      </c>
      <c r="B21" s="281">
        <v>400</v>
      </c>
      <c r="C21" s="263">
        <v>353.6</v>
      </c>
    </row>
    <row r="22" spans="1:3" s="50" customFormat="1" ht="15.75" x14ac:dyDescent="0.2">
      <c r="A22" s="280" t="s">
        <v>384</v>
      </c>
      <c r="B22" s="255">
        <v>409</v>
      </c>
      <c r="C22" s="256">
        <v>353.6</v>
      </c>
    </row>
    <row r="23" spans="1:3" s="50" customFormat="1" ht="15.75" x14ac:dyDescent="0.2">
      <c r="A23" s="268" t="s">
        <v>321</v>
      </c>
      <c r="B23" s="254">
        <v>500</v>
      </c>
      <c r="C23" s="257">
        <f>C24+C25+C26+C27</f>
        <v>1195.9000000000001</v>
      </c>
    </row>
    <row r="24" spans="1:3" s="50" customFormat="1" ht="78.75" x14ac:dyDescent="0.2">
      <c r="A24" s="269" t="s">
        <v>322</v>
      </c>
      <c r="B24" s="255">
        <v>505</v>
      </c>
      <c r="C24" s="256">
        <v>270</v>
      </c>
    </row>
    <row r="25" spans="1:3" s="50" customFormat="1" ht="15.75" x14ac:dyDescent="0.2">
      <c r="A25" s="267" t="s">
        <v>249</v>
      </c>
      <c r="B25" s="255">
        <v>503</v>
      </c>
      <c r="C25" s="256">
        <v>200</v>
      </c>
    </row>
    <row r="26" spans="1:3" s="50" customFormat="1" ht="63" x14ac:dyDescent="0.2">
      <c r="A26" s="267" t="s">
        <v>323</v>
      </c>
      <c r="B26" s="255">
        <v>503</v>
      </c>
      <c r="C26" s="256">
        <v>400</v>
      </c>
    </row>
    <row r="27" spans="1:3" s="50" customFormat="1" ht="78.75" x14ac:dyDescent="0.2">
      <c r="A27" s="267" t="s">
        <v>324</v>
      </c>
      <c r="B27" s="255">
        <v>502</v>
      </c>
      <c r="C27" s="256">
        <v>325.89999999999998</v>
      </c>
    </row>
    <row r="28" spans="1:3" s="50" customFormat="1" ht="47.25" x14ac:dyDescent="0.25">
      <c r="A28" s="270" t="s">
        <v>381</v>
      </c>
      <c r="B28" s="259">
        <v>1400</v>
      </c>
      <c r="C28" s="253">
        <f>C29</f>
        <v>12</v>
      </c>
    </row>
    <row r="29" spans="1:3" s="50" customFormat="1" ht="15.75" x14ac:dyDescent="0.25">
      <c r="A29" s="271" t="s">
        <v>382</v>
      </c>
      <c r="B29" s="260">
        <v>1403</v>
      </c>
      <c r="C29" s="261">
        <v>12</v>
      </c>
    </row>
    <row r="30" spans="1:3" s="50" customFormat="1" ht="15.75" x14ac:dyDescent="0.25">
      <c r="A30" s="272" t="s">
        <v>15</v>
      </c>
      <c r="B30" s="262"/>
      <c r="C30" s="263">
        <f>C8+C11+C12+C13+C15+C17+C19+C23+C28+C21</f>
        <v>11070.6</v>
      </c>
    </row>
    <row r="31" spans="1:3" s="50" customFormat="1" ht="15" x14ac:dyDescent="0.2">
      <c r="A31" s="273"/>
      <c r="B31"/>
      <c r="C31" s="51"/>
    </row>
    <row r="32" spans="1:3" s="50" customFormat="1" ht="15" x14ac:dyDescent="0.2">
      <c r="A32" s="273"/>
      <c r="B32"/>
      <c r="C32"/>
    </row>
    <row r="33" spans="1:3" s="50" customFormat="1" x14ac:dyDescent="0.2">
      <c r="A33"/>
      <c r="B33"/>
      <c r="C33"/>
    </row>
    <row r="34" spans="1:3" s="50" customFormat="1" x14ac:dyDescent="0.2">
      <c r="A34"/>
      <c r="B34"/>
      <c r="C34"/>
    </row>
    <row r="35" spans="1:3" s="50" customFormat="1" ht="15.75" customHeight="1" x14ac:dyDescent="0.2">
      <c r="A35"/>
      <c r="B35"/>
      <c r="C35"/>
    </row>
    <row r="36" spans="1:3" s="50" customFormat="1" x14ac:dyDescent="0.2">
      <c r="A36"/>
      <c r="B36"/>
      <c r="C36"/>
    </row>
    <row r="37" spans="1:3" s="50" customFormat="1" ht="40.5" customHeight="1" x14ac:dyDescent="0.2">
      <c r="A37"/>
      <c r="B37"/>
      <c r="C37"/>
    </row>
    <row r="38" spans="1:3" s="50" customFormat="1" x14ac:dyDescent="0.2">
      <c r="A38"/>
      <c r="B38"/>
      <c r="C38"/>
    </row>
    <row r="39" spans="1:3" s="50" customFormat="1" x14ac:dyDescent="0.2">
      <c r="A39"/>
      <c r="B39"/>
      <c r="C39"/>
    </row>
    <row r="40" spans="1:3" s="50" customFormat="1" x14ac:dyDescent="0.2">
      <c r="A40"/>
      <c r="B40"/>
      <c r="C40"/>
    </row>
    <row r="41" spans="1:3" s="50" customFormat="1" x14ac:dyDescent="0.2">
      <c r="A41"/>
      <c r="B41"/>
      <c r="C41"/>
    </row>
    <row r="42" spans="1:3" s="50" customFormat="1" x14ac:dyDescent="0.2">
      <c r="A42"/>
      <c r="B42"/>
      <c r="C42"/>
    </row>
    <row r="43" spans="1:3" s="50" customFormat="1" ht="30" customHeight="1" x14ac:dyDescent="0.2">
      <c r="A43"/>
      <c r="B43"/>
      <c r="C43"/>
    </row>
    <row r="44" spans="1:3" s="50" customFormat="1" ht="34.5" customHeight="1" x14ac:dyDescent="0.2">
      <c r="A44"/>
      <c r="B44"/>
      <c r="C44"/>
    </row>
    <row r="45" spans="1:3" s="50" customFormat="1" ht="36" customHeight="1" x14ac:dyDescent="0.2">
      <c r="A45"/>
      <c r="B45"/>
      <c r="C45"/>
    </row>
    <row r="46" spans="1:3" s="50" customFormat="1" ht="30" customHeight="1" x14ac:dyDescent="0.2">
      <c r="A46"/>
      <c r="B46"/>
      <c r="C46"/>
    </row>
    <row r="47" spans="1:3" s="50" customFormat="1" ht="30" customHeight="1" x14ac:dyDescent="0.2">
      <c r="A47"/>
      <c r="B47"/>
      <c r="C47"/>
    </row>
    <row r="48" spans="1:3" s="50" customFormat="1" ht="30" customHeight="1" x14ac:dyDescent="0.2">
      <c r="A48"/>
      <c r="B48"/>
      <c r="C48"/>
    </row>
    <row r="49" spans="1:3" s="50" customFormat="1" ht="30" customHeight="1" x14ac:dyDescent="0.2">
      <c r="A49"/>
      <c r="B49"/>
      <c r="C49"/>
    </row>
    <row r="50" spans="1:3" s="50" customFormat="1" ht="30" customHeight="1" x14ac:dyDescent="0.2">
      <c r="A50"/>
      <c r="B50"/>
      <c r="C50"/>
    </row>
    <row r="51" spans="1:3" s="50" customFormat="1" ht="30" customHeight="1" x14ac:dyDescent="0.2">
      <c r="A51"/>
      <c r="B51"/>
      <c r="C51"/>
    </row>
    <row r="52" spans="1:3" s="50" customFormat="1" ht="30" customHeight="1" x14ac:dyDescent="0.2">
      <c r="A52"/>
      <c r="B52"/>
      <c r="C52"/>
    </row>
    <row r="53" spans="1:3" s="50" customFormat="1" ht="30" customHeight="1" x14ac:dyDescent="0.2">
      <c r="A53"/>
      <c r="B53"/>
      <c r="C53"/>
    </row>
    <row r="54" spans="1:3" s="50" customFormat="1" ht="30" customHeight="1" x14ac:dyDescent="0.2">
      <c r="A54"/>
      <c r="B54"/>
      <c r="C54"/>
    </row>
    <row r="55" spans="1:3" s="50" customFormat="1" ht="30" customHeight="1" x14ac:dyDescent="0.2">
      <c r="A55"/>
      <c r="B55"/>
      <c r="C55"/>
    </row>
    <row r="56" spans="1:3" s="50" customFormat="1" ht="30" customHeight="1" x14ac:dyDescent="0.2">
      <c r="A56"/>
      <c r="B56"/>
      <c r="C56"/>
    </row>
    <row r="57" spans="1:3" s="50" customFormat="1" ht="30" customHeight="1" x14ac:dyDescent="0.2">
      <c r="A57"/>
      <c r="B57"/>
      <c r="C57"/>
    </row>
    <row r="58" spans="1:3" s="50" customFormat="1" ht="30" customHeight="1" x14ac:dyDescent="0.2">
      <c r="A58"/>
      <c r="B58"/>
      <c r="C58"/>
    </row>
    <row r="59" spans="1:3" s="50" customFormat="1" ht="30" customHeight="1" x14ac:dyDescent="0.2">
      <c r="A59"/>
      <c r="B59"/>
      <c r="C59"/>
    </row>
    <row r="60" spans="1:3" s="50" customFormat="1" ht="39" customHeight="1" x14ac:dyDescent="0.2">
      <c r="A60"/>
      <c r="B60"/>
      <c r="C60"/>
    </row>
    <row r="61" spans="1:3" s="50" customFormat="1" ht="30" customHeight="1" x14ac:dyDescent="0.2">
      <c r="A61"/>
      <c r="B61"/>
      <c r="C61"/>
    </row>
    <row r="62" spans="1:3" s="50" customFormat="1" ht="30" customHeight="1" x14ac:dyDescent="0.2">
      <c r="A62"/>
      <c r="B62"/>
      <c r="C62"/>
    </row>
    <row r="63" spans="1:3" s="50" customFormat="1" ht="30" customHeight="1" x14ac:dyDescent="0.2">
      <c r="A63"/>
      <c r="B63"/>
      <c r="C63"/>
    </row>
    <row r="64" spans="1:3" s="50" customFormat="1" ht="30" customHeight="1" x14ac:dyDescent="0.2">
      <c r="A64"/>
      <c r="B64"/>
      <c r="C64"/>
    </row>
    <row r="65" spans="1:3" s="50" customFormat="1" ht="30" customHeight="1" x14ac:dyDescent="0.2">
      <c r="A65"/>
      <c r="B65"/>
      <c r="C65"/>
    </row>
    <row r="66" spans="1:3" s="50" customFormat="1" ht="30" customHeight="1" x14ac:dyDescent="0.2">
      <c r="A66"/>
      <c r="B66"/>
      <c r="C66"/>
    </row>
    <row r="67" spans="1:3" s="50" customFormat="1" x14ac:dyDescent="0.2">
      <c r="A67"/>
      <c r="B67"/>
      <c r="C67"/>
    </row>
    <row r="68" spans="1:3" s="50" customFormat="1" x14ac:dyDescent="0.2">
      <c r="A68"/>
      <c r="B68"/>
      <c r="C68"/>
    </row>
    <row r="69" spans="1:3" s="50" customFormat="1" x14ac:dyDescent="0.2">
      <c r="A69"/>
      <c r="B69"/>
      <c r="C69"/>
    </row>
    <row r="154" ht="35.25" customHeight="1" x14ac:dyDescent="0.2"/>
    <row r="156" ht="45.75" customHeight="1" x14ac:dyDescent="0.2"/>
    <row r="158" ht="33" customHeight="1" x14ac:dyDescent="0.2"/>
    <row r="159" ht="33" customHeight="1" x14ac:dyDescent="0.2"/>
  </sheetData>
  <mergeCells count="4">
    <mergeCell ref="A3:C3"/>
    <mergeCell ref="A5:A6"/>
    <mergeCell ref="B5:B6"/>
    <mergeCell ref="C5:C6"/>
  </mergeCells>
  <pageMargins left="0.78740157480314965" right="0.39370078740157483" top="0.39370078740157483" bottom="0.39370078740157483" header="0.31496062992125984" footer="0.31496062992125984"/>
  <pageSetup paperSize="9" scale="95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D1" sqref="D1:F1"/>
    </sheetView>
  </sheetViews>
  <sheetFormatPr defaultColWidth="33.83203125" defaultRowHeight="21" customHeight="1" x14ac:dyDescent="0.2"/>
  <cols>
    <col min="1" max="1" width="7.1640625" style="87" customWidth="1"/>
    <col min="2" max="2" width="54.5" style="87" customWidth="1"/>
    <col min="3" max="3" width="25.6640625" style="87" customWidth="1"/>
    <col min="4" max="5" width="22.6640625" style="87" customWidth="1"/>
    <col min="6" max="6" width="22" style="87" customWidth="1"/>
    <col min="7" max="16384" width="33.83203125" style="87"/>
  </cols>
  <sheetData>
    <row r="1" spans="1:6" ht="85.5" customHeight="1" x14ac:dyDescent="0.2">
      <c r="A1" s="196"/>
      <c r="C1" s="68"/>
      <c r="D1" s="535" t="s">
        <v>584</v>
      </c>
      <c r="E1" s="535"/>
      <c r="F1" s="535"/>
    </row>
    <row r="2" spans="1:6" ht="21" customHeight="1" x14ac:dyDescent="0.2">
      <c r="A2" s="196"/>
      <c r="C2" s="212"/>
    </row>
    <row r="3" spans="1:6" ht="21" customHeight="1" x14ac:dyDescent="0.2">
      <c r="A3" s="196"/>
      <c r="C3" s="197"/>
    </row>
    <row r="4" spans="1:6" ht="21" customHeight="1" x14ac:dyDescent="0.2">
      <c r="A4" s="196"/>
      <c r="B4" s="198"/>
      <c r="C4" s="198"/>
    </row>
    <row r="5" spans="1:6" ht="0.75" customHeight="1" x14ac:dyDescent="0.2">
      <c r="A5" s="196"/>
      <c r="B5" s="196"/>
      <c r="C5" s="196"/>
    </row>
    <row r="6" spans="1:6" ht="21" customHeight="1" x14ac:dyDescent="0.2">
      <c r="A6" s="536" t="s">
        <v>0</v>
      </c>
      <c r="B6" s="536"/>
      <c r="C6" s="536"/>
      <c r="D6" s="536"/>
      <c r="E6" s="536"/>
      <c r="F6" s="536"/>
    </row>
    <row r="7" spans="1:6" ht="33.75" customHeight="1" x14ac:dyDescent="0.2">
      <c r="A7" s="537" t="s">
        <v>527</v>
      </c>
      <c r="B7" s="537"/>
      <c r="C7" s="537"/>
      <c r="D7" s="537"/>
      <c r="E7" s="537"/>
      <c r="F7" s="537"/>
    </row>
    <row r="8" spans="1:6" ht="21" customHeight="1" x14ac:dyDescent="0.2">
      <c r="A8" s="196"/>
      <c r="B8" s="198"/>
      <c r="C8" s="198"/>
    </row>
    <row r="9" spans="1:6" ht="123.75" customHeight="1" x14ac:dyDescent="0.2">
      <c r="A9" s="199" t="s">
        <v>1</v>
      </c>
      <c r="B9" s="200" t="s">
        <v>2</v>
      </c>
      <c r="C9" s="201" t="s">
        <v>161</v>
      </c>
      <c r="D9" s="201" t="s">
        <v>331</v>
      </c>
      <c r="E9" s="201" t="s">
        <v>525</v>
      </c>
      <c r="F9" s="201" t="s">
        <v>526</v>
      </c>
    </row>
    <row r="10" spans="1:6" ht="23.25" customHeight="1" x14ac:dyDescent="0.2">
      <c r="A10" s="202">
        <v>1</v>
      </c>
      <c r="B10" s="200">
        <v>2</v>
      </c>
      <c r="C10" s="200">
        <v>3</v>
      </c>
      <c r="D10" s="203">
        <v>5</v>
      </c>
      <c r="E10" s="203"/>
      <c r="F10" s="203">
        <v>6</v>
      </c>
    </row>
    <row r="11" spans="1:6" ht="91.5" customHeight="1" x14ac:dyDescent="0.2">
      <c r="A11" s="204">
        <v>1</v>
      </c>
      <c r="B11" s="205" t="s">
        <v>332</v>
      </c>
      <c r="C11" s="200" t="s">
        <v>333</v>
      </c>
      <c r="D11" s="206">
        <v>50</v>
      </c>
      <c r="E11" s="206">
        <v>60</v>
      </c>
      <c r="F11" s="206">
        <v>60</v>
      </c>
    </row>
    <row r="12" spans="1:6" ht="89.25" customHeight="1" x14ac:dyDescent="0.2">
      <c r="A12" s="204">
        <v>2</v>
      </c>
      <c r="B12" s="411" t="s">
        <v>493</v>
      </c>
      <c r="C12" s="200" t="s">
        <v>333</v>
      </c>
      <c r="D12" s="206">
        <v>110</v>
      </c>
      <c r="E12" s="206">
        <v>110.6</v>
      </c>
      <c r="F12" s="206">
        <v>129.9</v>
      </c>
    </row>
    <row r="13" spans="1:6" ht="89.25" customHeight="1" x14ac:dyDescent="0.2">
      <c r="A13" s="204">
        <v>3</v>
      </c>
      <c r="B13" s="207" t="s">
        <v>334</v>
      </c>
      <c r="C13" s="200" t="s">
        <v>333</v>
      </c>
      <c r="D13" s="206">
        <v>50</v>
      </c>
      <c r="E13" s="206">
        <v>50</v>
      </c>
      <c r="F13" s="206">
        <v>50</v>
      </c>
    </row>
    <row r="14" spans="1:6" ht="89.25" customHeight="1" x14ac:dyDescent="0.2">
      <c r="A14" s="204">
        <v>4</v>
      </c>
      <c r="B14" s="207" t="s">
        <v>335</v>
      </c>
      <c r="C14" s="200" t="s">
        <v>333</v>
      </c>
      <c r="D14" s="206">
        <v>40</v>
      </c>
      <c r="E14" s="206">
        <v>40</v>
      </c>
      <c r="F14" s="206">
        <v>40</v>
      </c>
    </row>
    <row r="15" spans="1:6" ht="64.150000000000006" customHeight="1" x14ac:dyDescent="0.2">
      <c r="A15" s="204">
        <v>5</v>
      </c>
      <c r="B15" s="207" t="s">
        <v>360</v>
      </c>
      <c r="C15" s="200" t="s">
        <v>333</v>
      </c>
      <c r="D15" s="206">
        <v>150</v>
      </c>
      <c r="E15" s="206">
        <v>160</v>
      </c>
      <c r="F15" s="206">
        <v>160</v>
      </c>
    </row>
    <row r="16" spans="1:6" s="211" customFormat="1" ht="21" customHeight="1" x14ac:dyDescent="0.2">
      <c r="A16" s="208"/>
      <c r="B16" s="209" t="s">
        <v>3</v>
      </c>
      <c r="C16" s="208"/>
      <c r="D16" s="210">
        <f>D11+D12+D13+D14+D15</f>
        <v>400</v>
      </c>
      <c r="E16" s="210">
        <f>E11+E12+E13+E14+E15</f>
        <v>420.6</v>
      </c>
      <c r="F16" s="210">
        <f>F11+F12+F13+F14+F15</f>
        <v>439.9</v>
      </c>
    </row>
    <row r="18" spans="1:8" ht="21" customHeight="1" x14ac:dyDescent="0.2">
      <c r="A18" t="s">
        <v>555</v>
      </c>
      <c r="B18"/>
      <c r="C18"/>
      <c r="D18"/>
      <c r="E18" t="s">
        <v>467</v>
      </c>
      <c r="F18"/>
      <c r="G18"/>
      <c r="H18"/>
    </row>
    <row r="19" spans="1:8" ht="21" customHeight="1" x14ac:dyDescent="0.2">
      <c r="A19"/>
      <c r="B19"/>
      <c r="C19"/>
      <c r="D19"/>
      <c r="E19"/>
      <c r="F19"/>
      <c r="G19"/>
      <c r="H19"/>
    </row>
    <row r="20" spans="1:8" ht="21" customHeight="1" x14ac:dyDescent="0.2">
      <c r="A20" t="s">
        <v>348</v>
      </c>
      <c r="B20"/>
      <c r="C20"/>
      <c r="D20"/>
      <c r="E20" t="s">
        <v>349</v>
      </c>
      <c r="F20"/>
      <c r="G20"/>
      <c r="H20"/>
    </row>
    <row r="21" spans="1:8" ht="21" customHeight="1" x14ac:dyDescent="0.2">
      <c r="A21"/>
      <c r="B21"/>
      <c r="C21"/>
      <c r="D21"/>
      <c r="E21"/>
      <c r="F21"/>
      <c r="G21"/>
      <c r="H21"/>
    </row>
    <row r="22" spans="1:8" ht="21" customHeight="1" x14ac:dyDescent="0.2">
      <c r="A22" t="s">
        <v>312</v>
      </c>
      <c r="B22"/>
      <c r="C22"/>
      <c r="D22"/>
      <c r="E22"/>
      <c r="F22"/>
      <c r="G22"/>
      <c r="H22"/>
    </row>
    <row r="23" spans="1:8" ht="21" customHeight="1" x14ac:dyDescent="0.2">
      <c r="A23" t="s">
        <v>348</v>
      </c>
      <c r="B23"/>
      <c r="C23"/>
      <c r="D23"/>
      <c r="E23" t="s">
        <v>349</v>
      </c>
      <c r="F23"/>
      <c r="G23"/>
      <c r="H23"/>
    </row>
    <row r="24" spans="1:8" ht="21" customHeight="1" x14ac:dyDescent="0.2">
      <c r="A24"/>
      <c r="B24"/>
      <c r="C24"/>
      <c r="D24"/>
      <c r="E24"/>
      <c r="F24"/>
      <c r="G24"/>
      <c r="H24"/>
    </row>
    <row r="25" spans="1:8" ht="21" customHeight="1" x14ac:dyDescent="0.2">
      <c r="A25" t="s">
        <v>358</v>
      </c>
      <c r="B25"/>
      <c r="C25"/>
      <c r="D25"/>
      <c r="E25"/>
      <c r="F25"/>
      <c r="G25"/>
      <c r="H25"/>
    </row>
    <row r="26" spans="1:8" ht="21" customHeight="1" x14ac:dyDescent="0.2">
      <c r="A26"/>
      <c r="B26"/>
      <c r="C26"/>
      <c r="D26"/>
      <c r="E26"/>
      <c r="F26"/>
      <c r="G26"/>
      <c r="H26"/>
    </row>
  </sheetData>
  <mergeCells count="3">
    <mergeCell ref="D1:F1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F4" sqref="F4"/>
    </sheetView>
  </sheetViews>
  <sheetFormatPr defaultColWidth="9.33203125" defaultRowHeight="12" x14ac:dyDescent="0.2"/>
  <cols>
    <col min="1" max="1" width="8.33203125" style="109" customWidth="1"/>
    <col min="2" max="2" width="43.6640625" style="109" customWidth="1"/>
    <col min="3" max="3" width="16.33203125" style="109" customWidth="1"/>
    <col min="4" max="4" width="10.1640625" style="109" customWidth="1"/>
    <col min="5" max="5" width="12" style="109" customWidth="1"/>
    <col min="6" max="6" width="25.1640625" style="109" customWidth="1"/>
    <col min="7" max="16384" width="9.33203125" style="109"/>
  </cols>
  <sheetData>
    <row r="1" spans="1:6" x14ac:dyDescent="0.2">
      <c r="F1" s="213" t="s">
        <v>357</v>
      </c>
    </row>
    <row r="2" spans="1:6" x14ac:dyDescent="0.2">
      <c r="F2" s="213" t="s">
        <v>337</v>
      </c>
    </row>
    <row r="3" spans="1:6" x14ac:dyDescent="0.2">
      <c r="F3" s="213" t="s">
        <v>338</v>
      </c>
    </row>
    <row r="4" spans="1:6" ht="72" x14ac:dyDescent="0.2">
      <c r="F4" s="214" t="s">
        <v>528</v>
      </c>
    </row>
    <row r="5" spans="1:6" x14ac:dyDescent="0.2">
      <c r="F5" s="213" t="s">
        <v>529</v>
      </c>
    </row>
    <row r="9" spans="1:6" x14ac:dyDescent="0.2">
      <c r="A9" s="538" t="s">
        <v>530</v>
      </c>
      <c r="B9" s="538"/>
      <c r="C9" s="538"/>
      <c r="D9" s="538"/>
      <c r="E9" s="538"/>
      <c r="F9" s="538"/>
    </row>
    <row r="10" spans="1:6" x14ac:dyDescent="0.2">
      <c r="A10" s="539" t="s">
        <v>68</v>
      </c>
      <c r="B10" s="539"/>
      <c r="C10" s="539"/>
      <c r="D10" s="539"/>
      <c r="E10" s="539"/>
      <c r="F10" s="539"/>
    </row>
    <row r="11" spans="1:6" ht="91.5" customHeight="1" x14ac:dyDescent="0.2">
      <c r="A11" s="95" t="s">
        <v>69</v>
      </c>
      <c r="B11" s="215" t="s">
        <v>70</v>
      </c>
      <c r="C11" s="215" t="s">
        <v>531</v>
      </c>
      <c r="D11" s="215" t="s">
        <v>532</v>
      </c>
      <c r="E11" s="215" t="s">
        <v>533</v>
      </c>
      <c r="F11" s="215" t="s">
        <v>534</v>
      </c>
    </row>
    <row r="12" spans="1:6" ht="24" x14ac:dyDescent="0.2">
      <c r="A12" s="216">
        <v>1</v>
      </c>
      <c r="B12" s="217" t="s">
        <v>339</v>
      </c>
      <c r="C12" s="218">
        <v>0</v>
      </c>
      <c r="D12" s="218">
        <v>0</v>
      </c>
      <c r="E12" s="219">
        <v>0</v>
      </c>
      <c r="F12" s="219">
        <v>0</v>
      </c>
    </row>
    <row r="13" spans="1:6" ht="92.25" customHeight="1" x14ac:dyDescent="0.2">
      <c r="A13" s="216" t="s">
        <v>71</v>
      </c>
      <c r="B13" s="217" t="s">
        <v>72</v>
      </c>
      <c r="C13" s="218">
        <v>0</v>
      </c>
      <c r="D13" s="218">
        <v>0</v>
      </c>
      <c r="E13" s="218">
        <v>0</v>
      </c>
      <c r="F13" s="218">
        <v>0</v>
      </c>
    </row>
    <row r="14" spans="1:6" ht="36" x14ac:dyDescent="0.2">
      <c r="A14" s="216" t="s">
        <v>73</v>
      </c>
      <c r="B14" s="217" t="s">
        <v>340</v>
      </c>
      <c r="C14" s="218">
        <v>0</v>
      </c>
      <c r="D14" s="218">
        <v>0</v>
      </c>
      <c r="E14" s="218">
        <v>0</v>
      </c>
      <c r="F14" s="218">
        <v>0</v>
      </c>
    </row>
    <row r="15" spans="1:6" x14ac:dyDescent="0.2">
      <c r="A15" s="216">
        <v>2</v>
      </c>
      <c r="B15" s="220" t="s">
        <v>74</v>
      </c>
      <c r="C15" s="218">
        <v>0</v>
      </c>
      <c r="D15" s="218">
        <v>0</v>
      </c>
      <c r="E15" s="218">
        <v>0</v>
      </c>
      <c r="F15" s="218">
        <v>0</v>
      </c>
    </row>
    <row r="16" spans="1:6" x14ac:dyDescent="0.2">
      <c r="A16" s="216" t="s">
        <v>75</v>
      </c>
      <c r="B16" s="221" t="s">
        <v>76</v>
      </c>
      <c r="C16" s="222">
        <v>0</v>
      </c>
      <c r="D16" s="222">
        <v>0</v>
      </c>
      <c r="E16" s="222">
        <v>0</v>
      </c>
      <c r="F16" s="222">
        <v>0</v>
      </c>
    </row>
    <row r="17" spans="1:8" x14ac:dyDescent="0.2">
      <c r="A17" s="223"/>
      <c r="B17" s="224" t="s">
        <v>77</v>
      </c>
      <c r="C17" s="222">
        <v>0</v>
      </c>
      <c r="D17" s="222">
        <v>0</v>
      </c>
      <c r="E17" s="225">
        <v>0</v>
      </c>
      <c r="F17" s="225">
        <v>0</v>
      </c>
    </row>
    <row r="20" spans="1:8" x14ac:dyDescent="0.2">
      <c r="A20" t="s">
        <v>555</v>
      </c>
      <c r="B20"/>
      <c r="C20"/>
      <c r="D20"/>
      <c r="E20"/>
      <c r="F20"/>
      <c r="G20" t="s">
        <v>467</v>
      </c>
      <c r="H20"/>
    </row>
    <row r="21" spans="1:8" x14ac:dyDescent="0.2">
      <c r="A21"/>
      <c r="B21"/>
      <c r="C21"/>
      <c r="D21"/>
      <c r="E21"/>
      <c r="F21"/>
      <c r="G21"/>
      <c r="H21"/>
    </row>
    <row r="22" spans="1:8" x14ac:dyDescent="0.2">
      <c r="A22" t="s">
        <v>348</v>
      </c>
      <c r="B22"/>
      <c r="C22"/>
      <c r="D22"/>
      <c r="E22"/>
      <c r="F22"/>
      <c r="G22" t="s">
        <v>349</v>
      </c>
      <c r="H22"/>
    </row>
    <row r="23" spans="1:8" x14ac:dyDescent="0.2">
      <c r="A23"/>
      <c r="B23"/>
      <c r="C23"/>
      <c r="D23"/>
      <c r="E23"/>
      <c r="F23"/>
      <c r="G23"/>
      <c r="H23"/>
    </row>
    <row r="24" spans="1:8" x14ac:dyDescent="0.2">
      <c r="A24" t="s">
        <v>312</v>
      </c>
      <c r="B24"/>
      <c r="C24"/>
      <c r="D24"/>
      <c r="E24"/>
      <c r="F24"/>
      <c r="G24"/>
      <c r="H24"/>
    </row>
    <row r="25" spans="1:8" x14ac:dyDescent="0.2">
      <c r="A25" t="s">
        <v>348</v>
      </c>
      <c r="B25"/>
      <c r="C25"/>
      <c r="D25"/>
      <c r="E25"/>
      <c r="F25"/>
      <c r="G25" t="s">
        <v>349</v>
      </c>
      <c r="H25"/>
    </row>
    <row r="26" spans="1:8" x14ac:dyDescent="0.2">
      <c r="A26"/>
      <c r="B26"/>
      <c r="C26"/>
      <c r="D26"/>
      <c r="E26"/>
      <c r="F26"/>
      <c r="G26"/>
      <c r="H26"/>
    </row>
    <row r="27" spans="1:8" x14ac:dyDescent="0.2">
      <c r="A27" t="s">
        <v>358</v>
      </c>
      <c r="B27"/>
      <c r="C27"/>
      <c r="D27"/>
      <c r="E27"/>
      <c r="F27"/>
      <c r="G27"/>
      <c r="H27"/>
    </row>
    <row r="28" spans="1:8" x14ac:dyDescent="0.2">
      <c r="A28"/>
      <c r="B28"/>
      <c r="C28"/>
      <c r="D28"/>
      <c r="E28"/>
      <c r="F28"/>
      <c r="G28"/>
      <c r="H28"/>
    </row>
  </sheetData>
  <mergeCells count="2"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6"/>
  <sheetViews>
    <sheetView workbookViewId="0">
      <selection activeCell="J5" sqref="J5"/>
    </sheetView>
  </sheetViews>
  <sheetFormatPr defaultColWidth="10.33203125" defaultRowHeight="12" x14ac:dyDescent="0.2"/>
  <cols>
    <col min="1" max="1" width="47.1640625" style="125" customWidth="1"/>
    <col min="2" max="3" width="10.33203125" style="138"/>
    <col min="4" max="4" width="8.5" style="138" customWidth="1"/>
    <col min="5" max="5" width="12.5" style="138" customWidth="1"/>
    <col min="6" max="6" width="8" style="139" customWidth="1"/>
    <col min="7" max="7" width="7.6640625" style="139" customWidth="1"/>
    <col min="8" max="8" width="14.5" style="140" customWidth="1"/>
    <col min="9" max="9" width="12.83203125" style="140" customWidth="1"/>
    <col min="10" max="10" width="13.1640625" style="140" customWidth="1"/>
    <col min="11" max="12" width="12.1640625" style="125" bestFit="1" customWidth="1"/>
    <col min="13" max="254" width="10.33203125" style="125"/>
    <col min="255" max="255" width="48.1640625" style="125" customWidth="1"/>
    <col min="256" max="257" width="10.33203125" style="125"/>
    <col min="258" max="258" width="8.5" style="125" customWidth="1"/>
    <col min="259" max="261" width="10.33203125" style="125"/>
    <col min="262" max="262" width="14.5" style="125" customWidth="1"/>
    <col min="263" max="263" width="12.83203125" style="125" customWidth="1"/>
    <col min="264" max="264" width="13.1640625" style="125" customWidth="1"/>
    <col min="265" max="265" width="12.6640625" style="125" customWidth="1"/>
    <col min="266" max="266" width="13" style="125" customWidth="1"/>
    <col min="267" max="510" width="10.33203125" style="125"/>
    <col min="511" max="511" width="48.1640625" style="125" customWidth="1"/>
    <col min="512" max="513" width="10.33203125" style="125"/>
    <col min="514" max="514" width="8.5" style="125" customWidth="1"/>
    <col min="515" max="517" width="10.33203125" style="125"/>
    <col min="518" max="518" width="14.5" style="125" customWidth="1"/>
    <col min="519" max="519" width="12.83203125" style="125" customWidth="1"/>
    <col min="520" max="520" width="13.1640625" style="125" customWidth="1"/>
    <col min="521" max="521" width="12.6640625" style="125" customWidth="1"/>
    <col min="522" max="522" width="13" style="125" customWidth="1"/>
    <col min="523" max="766" width="10.33203125" style="125"/>
    <col min="767" max="767" width="48.1640625" style="125" customWidth="1"/>
    <col min="768" max="769" width="10.33203125" style="125"/>
    <col min="770" max="770" width="8.5" style="125" customWidth="1"/>
    <col min="771" max="773" width="10.33203125" style="125"/>
    <col min="774" max="774" width="14.5" style="125" customWidth="1"/>
    <col min="775" max="775" width="12.83203125" style="125" customWidth="1"/>
    <col min="776" max="776" width="13.1640625" style="125" customWidth="1"/>
    <col min="777" max="777" width="12.6640625" style="125" customWidth="1"/>
    <col min="778" max="778" width="13" style="125" customWidth="1"/>
    <col min="779" max="1022" width="10.33203125" style="125"/>
    <col min="1023" max="1023" width="48.1640625" style="125" customWidth="1"/>
    <col min="1024" max="1025" width="10.33203125" style="125"/>
    <col min="1026" max="1026" width="8.5" style="125" customWidth="1"/>
    <col min="1027" max="1029" width="10.33203125" style="125"/>
    <col min="1030" max="1030" width="14.5" style="125" customWidth="1"/>
    <col min="1031" max="1031" width="12.83203125" style="125" customWidth="1"/>
    <col min="1032" max="1032" width="13.1640625" style="125" customWidth="1"/>
    <col min="1033" max="1033" width="12.6640625" style="125" customWidth="1"/>
    <col min="1034" max="1034" width="13" style="125" customWidth="1"/>
    <col min="1035" max="1278" width="10.33203125" style="125"/>
    <col min="1279" max="1279" width="48.1640625" style="125" customWidth="1"/>
    <col min="1280" max="1281" width="10.33203125" style="125"/>
    <col min="1282" max="1282" width="8.5" style="125" customWidth="1"/>
    <col min="1283" max="1285" width="10.33203125" style="125"/>
    <col min="1286" max="1286" width="14.5" style="125" customWidth="1"/>
    <col min="1287" max="1287" width="12.83203125" style="125" customWidth="1"/>
    <col min="1288" max="1288" width="13.1640625" style="125" customWidth="1"/>
    <col min="1289" max="1289" width="12.6640625" style="125" customWidth="1"/>
    <col min="1290" max="1290" width="13" style="125" customWidth="1"/>
    <col min="1291" max="1534" width="10.33203125" style="125"/>
    <col min="1535" max="1535" width="48.1640625" style="125" customWidth="1"/>
    <col min="1536" max="1537" width="10.33203125" style="125"/>
    <col min="1538" max="1538" width="8.5" style="125" customWidth="1"/>
    <col min="1539" max="1541" width="10.33203125" style="125"/>
    <col min="1542" max="1542" width="14.5" style="125" customWidth="1"/>
    <col min="1543" max="1543" width="12.83203125" style="125" customWidth="1"/>
    <col min="1544" max="1544" width="13.1640625" style="125" customWidth="1"/>
    <col min="1545" max="1545" width="12.6640625" style="125" customWidth="1"/>
    <col min="1546" max="1546" width="13" style="125" customWidth="1"/>
    <col min="1547" max="1790" width="10.33203125" style="125"/>
    <col min="1791" max="1791" width="48.1640625" style="125" customWidth="1"/>
    <col min="1792" max="1793" width="10.33203125" style="125"/>
    <col min="1794" max="1794" width="8.5" style="125" customWidth="1"/>
    <col min="1795" max="1797" width="10.33203125" style="125"/>
    <col min="1798" max="1798" width="14.5" style="125" customWidth="1"/>
    <col min="1799" max="1799" width="12.83203125" style="125" customWidth="1"/>
    <col min="1800" max="1800" width="13.1640625" style="125" customWidth="1"/>
    <col min="1801" max="1801" width="12.6640625" style="125" customWidth="1"/>
    <col min="1802" max="1802" width="13" style="125" customWidth="1"/>
    <col min="1803" max="2046" width="10.33203125" style="125"/>
    <col min="2047" max="2047" width="48.1640625" style="125" customWidth="1"/>
    <col min="2048" max="2049" width="10.33203125" style="125"/>
    <col min="2050" max="2050" width="8.5" style="125" customWidth="1"/>
    <col min="2051" max="2053" width="10.33203125" style="125"/>
    <col min="2054" max="2054" width="14.5" style="125" customWidth="1"/>
    <col min="2055" max="2055" width="12.83203125" style="125" customWidth="1"/>
    <col min="2056" max="2056" width="13.1640625" style="125" customWidth="1"/>
    <col min="2057" max="2057" width="12.6640625" style="125" customWidth="1"/>
    <col min="2058" max="2058" width="13" style="125" customWidth="1"/>
    <col min="2059" max="2302" width="10.33203125" style="125"/>
    <col min="2303" max="2303" width="48.1640625" style="125" customWidth="1"/>
    <col min="2304" max="2305" width="10.33203125" style="125"/>
    <col min="2306" max="2306" width="8.5" style="125" customWidth="1"/>
    <col min="2307" max="2309" width="10.33203125" style="125"/>
    <col min="2310" max="2310" width="14.5" style="125" customWidth="1"/>
    <col min="2311" max="2311" width="12.83203125" style="125" customWidth="1"/>
    <col min="2312" max="2312" width="13.1640625" style="125" customWidth="1"/>
    <col min="2313" max="2313" width="12.6640625" style="125" customWidth="1"/>
    <col min="2314" max="2314" width="13" style="125" customWidth="1"/>
    <col min="2315" max="2558" width="10.33203125" style="125"/>
    <col min="2559" max="2559" width="48.1640625" style="125" customWidth="1"/>
    <col min="2560" max="2561" width="10.33203125" style="125"/>
    <col min="2562" max="2562" width="8.5" style="125" customWidth="1"/>
    <col min="2563" max="2565" width="10.33203125" style="125"/>
    <col min="2566" max="2566" width="14.5" style="125" customWidth="1"/>
    <col min="2567" max="2567" width="12.83203125" style="125" customWidth="1"/>
    <col min="2568" max="2568" width="13.1640625" style="125" customWidth="1"/>
    <col min="2569" max="2569" width="12.6640625" style="125" customWidth="1"/>
    <col min="2570" max="2570" width="13" style="125" customWidth="1"/>
    <col min="2571" max="2814" width="10.33203125" style="125"/>
    <col min="2815" max="2815" width="48.1640625" style="125" customWidth="1"/>
    <col min="2816" max="2817" width="10.33203125" style="125"/>
    <col min="2818" max="2818" width="8.5" style="125" customWidth="1"/>
    <col min="2819" max="2821" width="10.33203125" style="125"/>
    <col min="2822" max="2822" width="14.5" style="125" customWidth="1"/>
    <col min="2823" max="2823" width="12.83203125" style="125" customWidth="1"/>
    <col min="2824" max="2824" width="13.1640625" style="125" customWidth="1"/>
    <col min="2825" max="2825" width="12.6640625" style="125" customWidth="1"/>
    <col min="2826" max="2826" width="13" style="125" customWidth="1"/>
    <col min="2827" max="3070" width="10.33203125" style="125"/>
    <col min="3071" max="3071" width="48.1640625" style="125" customWidth="1"/>
    <col min="3072" max="3073" width="10.33203125" style="125"/>
    <col min="3074" max="3074" width="8.5" style="125" customWidth="1"/>
    <col min="3075" max="3077" width="10.33203125" style="125"/>
    <col min="3078" max="3078" width="14.5" style="125" customWidth="1"/>
    <col min="3079" max="3079" width="12.83203125" style="125" customWidth="1"/>
    <col min="3080" max="3080" width="13.1640625" style="125" customWidth="1"/>
    <col min="3081" max="3081" width="12.6640625" style="125" customWidth="1"/>
    <col min="3082" max="3082" width="13" style="125" customWidth="1"/>
    <col min="3083" max="3326" width="10.33203125" style="125"/>
    <col min="3327" max="3327" width="48.1640625" style="125" customWidth="1"/>
    <col min="3328" max="3329" width="10.33203125" style="125"/>
    <col min="3330" max="3330" width="8.5" style="125" customWidth="1"/>
    <col min="3331" max="3333" width="10.33203125" style="125"/>
    <col min="3334" max="3334" width="14.5" style="125" customWidth="1"/>
    <col min="3335" max="3335" width="12.83203125" style="125" customWidth="1"/>
    <col min="3336" max="3336" width="13.1640625" style="125" customWidth="1"/>
    <col min="3337" max="3337" width="12.6640625" style="125" customWidth="1"/>
    <col min="3338" max="3338" width="13" style="125" customWidth="1"/>
    <col min="3339" max="3582" width="10.33203125" style="125"/>
    <col min="3583" max="3583" width="48.1640625" style="125" customWidth="1"/>
    <col min="3584" max="3585" width="10.33203125" style="125"/>
    <col min="3586" max="3586" width="8.5" style="125" customWidth="1"/>
    <col min="3587" max="3589" width="10.33203125" style="125"/>
    <col min="3590" max="3590" width="14.5" style="125" customWidth="1"/>
    <col min="3591" max="3591" width="12.83203125" style="125" customWidth="1"/>
    <col min="3592" max="3592" width="13.1640625" style="125" customWidth="1"/>
    <col min="3593" max="3593" width="12.6640625" style="125" customWidth="1"/>
    <col min="3594" max="3594" width="13" style="125" customWidth="1"/>
    <col min="3595" max="3838" width="10.33203125" style="125"/>
    <col min="3839" max="3839" width="48.1640625" style="125" customWidth="1"/>
    <col min="3840" max="3841" width="10.33203125" style="125"/>
    <col min="3842" max="3842" width="8.5" style="125" customWidth="1"/>
    <col min="3843" max="3845" width="10.33203125" style="125"/>
    <col min="3846" max="3846" width="14.5" style="125" customWidth="1"/>
    <col min="3847" max="3847" width="12.83203125" style="125" customWidth="1"/>
    <col min="3848" max="3848" width="13.1640625" style="125" customWidth="1"/>
    <col min="3849" max="3849" width="12.6640625" style="125" customWidth="1"/>
    <col min="3850" max="3850" width="13" style="125" customWidth="1"/>
    <col min="3851" max="4094" width="10.33203125" style="125"/>
    <col min="4095" max="4095" width="48.1640625" style="125" customWidth="1"/>
    <col min="4096" max="4097" width="10.33203125" style="125"/>
    <col min="4098" max="4098" width="8.5" style="125" customWidth="1"/>
    <col min="4099" max="4101" width="10.33203125" style="125"/>
    <col min="4102" max="4102" width="14.5" style="125" customWidth="1"/>
    <col min="4103" max="4103" width="12.83203125" style="125" customWidth="1"/>
    <col min="4104" max="4104" width="13.1640625" style="125" customWidth="1"/>
    <col min="4105" max="4105" width="12.6640625" style="125" customWidth="1"/>
    <col min="4106" max="4106" width="13" style="125" customWidth="1"/>
    <col min="4107" max="4350" width="10.33203125" style="125"/>
    <col min="4351" max="4351" width="48.1640625" style="125" customWidth="1"/>
    <col min="4352" max="4353" width="10.33203125" style="125"/>
    <col min="4354" max="4354" width="8.5" style="125" customWidth="1"/>
    <col min="4355" max="4357" width="10.33203125" style="125"/>
    <col min="4358" max="4358" width="14.5" style="125" customWidth="1"/>
    <col min="4359" max="4359" width="12.83203125" style="125" customWidth="1"/>
    <col min="4360" max="4360" width="13.1640625" style="125" customWidth="1"/>
    <col min="4361" max="4361" width="12.6640625" style="125" customWidth="1"/>
    <col min="4362" max="4362" width="13" style="125" customWidth="1"/>
    <col min="4363" max="4606" width="10.33203125" style="125"/>
    <col min="4607" max="4607" width="48.1640625" style="125" customWidth="1"/>
    <col min="4608" max="4609" width="10.33203125" style="125"/>
    <col min="4610" max="4610" width="8.5" style="125" customWidth="1"/>
    <col min="4611" max="4613" width="10.33203125" style="125"/>
    <col min="4614" max="4614" width="14.5" style="125" customWidth="1"/>
    <col min="4615" max="4615" width="12.83203125" style="125" customWidth="1"/>
    <col min="4616" max="4616" width="13.1640625" style="125" customWidth="1"/>
    <col min="4617" max="4617" width="12.6640625" style="125" customWidth="1"/>
    <col min="4618" max="4618" width="13" style="125" customWidth="1"/>
    <col min="4619" max="4862" width="10.33203125" style="125"/>
    <col min="4863" max="4863" width="48.1640625" style="125" customWidth="1"/>
    <col min="4864" max="4865" width="10.33203125" style="125"/>
    <col min="4866" max="4866" width="8.5" style="125" customWidth="1"/>
    <col min="4867" max="4869" width="10.33203125" style="125"/>
    <col min="4870" max="4870" width="14.5" style="125" customWidth="1"/>
    <col min="4871" max="4871" width="12.83203125" style="125" customWidth="1"/>
    <col min="4872" max="4872" width="13.1640625" style="125" customWidth="1"/>
    <col min="4873" max="4873" width="12.6640625" style="125" customWidth="1"/>
    <col min="4874" max="4874" width="13" style="125" customWidth="1"/>
    <col min="4875" max="5118" width="10.33203125" style="125"/>
    <col min="5119" max="5119" width="48.1640625" style="125" customWidth="1"/>
    <col min="5120" max="5121" width="10.33203125" style="125"/>
    <col min="5122" max="5122" width="8.5" style="125" customWidth="1"/>
    <col min="5123" max="5125" width="10.33203125" style="125"/>
    <col min="5126" max="5126" width="14.5" style="125" customWidth="1"/>
    <col min="5127" max="5127" width="12.83203125" style="125" customWidth="1"/>
    <col min="5128" max="5128" width="13.1640625" style="125" customWidth="1"/>
    <col min="5129" max="5129" width="12.6640625" style="125" customWidth="1"/>
    <col min="5130" max="5130" width="13" style="125" customWidth="1"/>
    <col min="5131" max="5374" width="10.33203125" style="125"/>
    <col min="5375" max="5375" width="48.1640625" style="125" customWidth="1"/>
    <col min="5376" max="5377" width="10.33203125" style="125"/>
    <col min="5378" max="5378" width="8.5" style="125" customWidth="1"/>
    <col min="5379" max="5381" width="10.33203125" style="125"/>
    <col min="5382" max="5382" width="14.5" style="125" customWidth="1"/>
    <col min="5383" max="5383" width="12.83203125" style="125" customWidth="1"/>
    <col min="5384" max="5384" width="13.1640625" style="125" customWidth="1"/>
    <col min="5385" max="5385" width="12.6640625" style="125" customWidth="1"/>
    <col min="5386" max="5386" width="13" style="125" customWidth="1"/>
    <col min="5387" max="5630" width="10.33203125" style="125"/>
    <col min="5631" max="5631" width="48.1640625" style="125" customWidth="1"/>
    <col min="5632" max="5633" width="10.33203125" style="125"/>
    <col min="5634" max="5634" width="8.5" style="125" customWidth="1"/>
    <col min="5635" max="5637" width="10.33203125" style="125"/>
    <col min="5638" max="5638" width="14.5" style="125" customWidth="1"/>
    <col min="5639" max="5639" width="12.83203125" style="125" customWidth="1"/>
    <col min="5640" max="5640" width="13.1640625" style="125" customWidth="1"/>
    <col min="5641" max="5641" width="12.6640625" style="125" customWidth="1"/>
    <col min="5642" max="5642" width="13" style="125" customWidth="1"/>
    <col min="5643" max="5886" width="10.33203125" style="125"/>
    <col min="5887" max="5887" width="48.1640625" style="125" customWidth="1"/>
    <col min="5888" max="5889" width="10.33203125" style="125"/>
    <col min="5890" max="5890" width="8.5" style="125" customWidth="1"/>
    <col min="5891" max="5893" width="10.33203125" style="125"/>
    <col min="5894" max="5894" width="14.5" style="125" customWidth="1"/>
    <col min="5895" max="5895" width="12.83203125" style="125" customWidth="1"/>
    <col min="5896" max="5896" width="13.1640625" style="125" customWidth="1"/>
    <col min="5897" max="5897" width="12.6640625" style="125" customWidth="1"/>
    <col min="5898" max="5898" width="13" style="125" customWidth="1"/>
    <col min="5899" max="6142" width="10.33203125" style="125"/>
    <col min="6143" max="6143" width="48.1640625" style="125" customWidth="1"/>
    <col min="6144" max="6145" width="10.33203125" style="125"/>
    <col min="6146" max="6146" width="8.5" style="125" customWidth="1"/>
    <col min="6147" max="6149" width="10.33203125" style="125"/>
    <col min="6150" max="6150" width="14.5" style="125" customWidth="1"/>
    <col min="6151" max="6151" width="12.83203125" style="125" customWidth="1"/>
    <col min="6152" max="6152" width="13.1640625" style="125" customWidth="1"/>
    <col min="6153" max="6153" width="12.6640625" style="125" customWidth="1"/>
    <col min="6154" max="6154" width="13" style="125" customWidth="1"/>
    <col min="6155" max="6398" width="10.33203125" style="125"/>
    <col min="6399" max="6399" width="48.1640625" style="125" customWidth="1"/>
    <col min="6400" max="6401" width="10.33203125" style="125"/>
    <col min="6402" max="6402" width="8.5" style="125" customWidth="1"/>
    <col min="6403" max="6405" width="10.33203125" style="125"/>
    <col min="6406" max="6406" width="14.5" style="125" customWidth="1"/>
    <col min="6407" max="6407" width="12.83203125" style="125" customWidth="1"/>
    <col min="6408" max="6408" width="13.1640625" style="125" customWidth="1"/>
    <col min="6409" max="6409" width="12.6640625" style="125" customWidth="1"/>
    <col min="6410" max="6410" width="13" style="125" customWidth="1"/>
    <col min="6411" max="6654" width="10.33203125" style="125"/>
    <col min="6655" max="6655" width="48.1640625" style="125" customWidth="1"/>
    <col min="6656" max="6657" width="10.33203125" style="125"/>
    <col min="6658" max="6658" width="8.5" style="125" customWidth="1"/>
    <col min="6659" max="6661" width="10.33203125" style="125"/>
    <col min="6662" max="6662" width="14.5" style="125" customWidth="1"/>
    <col min="6663" max="6663" width="12.83203125" style="125" customWidth="1"/>
    <col min="6664" max="6664" width="13.1640625" style="125" customWidth="1"/>
    <col min="6665" max="6665" width="12.6640625" style="125" customWidth="1"/>
    <col min="6666" max="6666" width="13" style="125" customWidth="1"/>
    <col min="6667" max="6910" width="10.33203125" style="125"/>
    <col min="6911" max="6911" width="48.1640625" style="125" customWidth="1"/>
    <col min="6912" max="6913" width="10.33203125" style="125"/>
    <col min="6914" max="6914" width="8.5" style="125" customWidth="1"/>
    <col min="6915" max="6917" width="10.33203125" style="125"/>
    <col min="6918" max="6918" width="14.5" style="125" customWidth="1"/>
    <col min="6919" max="6919" width="12.83203125" style="125" customWidth="1"/>
    <col min="6920" max="6920" width="13.1640625" style="125" customWidth="1"/>
    <col min="6921" max="6921" width="12.6640625" style="125" customWidth="1"/>
    <col min="6922" max="6922" width="13" style="125" customWidth="1"/>
    <col min="6923" max="7166" width="10.33203125" style="125"/>
    <col min="7167" max="7167" width="48.1640625" style="125" customWidth="1"/>
    <col min="7168" max="7169" width="10.33203125" style="125"/>
    <col min="7170" max="7170" width="8.5" style="125" customWidth="1"/>
    <col min="7171" max="7173" width="10.33203125" style="125"/>
    <col min="7174" max="7174" width="14.5" style="125" customWidth="1"/>
    <col min="7175" max="7175" width="12.83203125" style="125" customWidth="1"/>
    <col min="7176" max="7176" width="13.1640625" style="125" customWidth="1"/>
    <col min="7177" max="7177" width="12.6640625" style="125" customWidth="1"/>
    <col min="7178" max="7178" width="13" style="125" customWidth="1"/>
    <col min="7179" max="7422" width="10.33203125" style="125"/>
    <col min="7423" max="7423" width="48.1640625" style="125" customWidth="1"/>
    <col min="7424" max="7425" width="10.33203125" style="125"/>
    <col min="7426" max="7426" width="8.5" style="125" customWidth="1"/>
    <col min="7427" max="7429" width="10.33203125" style="125"/>
    <col min="7430" max="7430" width="14.5" style="125" customWidth="1"/>
    <col min="7431" max="7431" width="12.83203125" style="125" customWidth="1"/>
    <col min="7432" max="7432" width="13.1640625" style="125" customWidth="1"/>
    <col min="7433" max="7433" width="12.6640625" style="125" customWidth="1"/>
    <col min="7434" max="7434" width="13" style="125" customWidth="1"/>
    <col min="7435" max="7678" width="10.33203125" style="125"/>
    <col min="7679" max="7679" width="48.1640625" style="125" customWidth="1"/>
    <col min="7680" max="7681" width="10.33203125" style="125"/>
    <col min="7682" max="7682" width="8.5" style="125" customWidth="1"/>
    <col min="7683" max="7685" width="10.33203125" style="125"/>
    <col min="7686" max="7686" width="14.5" style="125" customWidth="1"/>
    <col min="7687" max="7687" width="12.83203125" style="125" customWidth="1"/>
    <col min="7688" max="7688" width="13.1640625" style="125" customWidth="1"/>
    <col min="7689" max="7689" width="12.6640625" style="125" customWidth="1"/>
    <col min="7690" max="7690" width="13" style="125" customWidth="1"/>
    <col min="7691" max="7934" width="10.33203125" style="125"/>
    <col min="7935" max="7935" width="48.1640625" style="125" customWidth="1"/>
    <col min="7936" max="7937" width="10.33203125" style="125"/>
    <col min="7938" max="7938" width="8.5" style="125" customWidth="1"/>
    <col min="7939" max="7941" width="10.33203125" style="125"/>
    <col min="7942" max="7942" width="14.5" style="125" customWidth="1"/>
    <col min="7943" max="7943" width="12.83203125" style="125" customWidth="1"/>
    <col min="7944" max="7944" width="13.1640625" style="125" customWidth="1"/>
    <col min="7945" max="7945" width="12.6640625" style="125" customWidth="1"/>
    <col min="7946" max="7946" width="13" style="125" customWidth="1"/>
    <col min="7947" max="8190" width="10.33203125" style="125"/>
    <col min="8191" max="8191" width="48.1640625" style="125" customWidth="1"/>
    <col min="8192" max="8193" width="10.33203125" style="125"/>
    <col min="8194" max="8194" width="8.5" style="125" customWidth="1"/>
    <col min="8195" max="8197" width="10.33203125" style="125"/>
    <col min="8198" max="8198" width="14.5" style="125" customWidth="1"/>
    <col min="8199" max="8199" width="12.83203125" style="125" customWidth="1"/>
    <col min="8200" max="8200" width="13.1640625" style="125" customWidth="1"/>
    <col min="8201" max="8201" width="12.6640625" style="125" customWidth="1"/>
    <col min="8202" max="8202" width="13" style="125" customWidth="1"/>
    <col min="8203" max="8446" width="10.33203125" style="125"/>
    <col min="8447" max="8447" width="48.1640625" style="125" customWidth="1"/>
    <col min="8448" max="8449" width="10.33203125" style="125"/>
    <col min="8450" max="8450" width="8.5" style="125" customWidth="1"/>
    <col min="8451" max="8453" width="10.33203125" style="125"/>
    <col min="8454" max="8454" width="14.5" style="125" customWidth="1"/>
    <col min="8455" max="8455" width="12.83203125" style="125" customWidth="1"/>
    <col min="8456" max="8456" width="13.1640625" style="125" customWidth="1"/>
    <col min="8457" max="8457" width="12.6640625" style="125" customWidth="1"/>
    <col min="8458" max="8458" width="13" style="125" customWidth="1"/>
    <col min="8459" max="8702" width="10.33203125" style="125"/>
    <col min="8703" max="8703" width="48.1640625" style="125" customWidth="1"/>
    <col min="8704" max="8705" width="10.33203125" style="125"/>
    <col min="8706" max="8706" width="8.5" style="125" customWidth="1"/>
    <col min="8707" max="8709" width="10.33203125" style="125"/>
    <col min="8710" max="8710" width="14.5" style="125" customWidth="1"/>
    <col min="8711" max="8711" width="12.83203125" style="125" customWidth="1"/>
    <col min="8712" max="8712" width="13.1640625" style="125" customWidth="1"/>
    <col min="8713" max="8713" width="12.6640625" style="125" customWidth="1"/>
    <col min="8714" max="8714" width="13" style="125" customWidth="1"/>
    <col min="8715" max="8958" width="10.33203125" style="125"/>
    <col min="8959" max="8959" width="48.1640625" style="125" customWidth="1"/>
    <col min="8960" max="8961" width="10.33203125" style="125"/>
    <col min="8962" max="8962" width="8.5" style="125" customWidth="1"/>
    <col min="8963" max="8965" width="10.33203125" style="125"/>
    <col min="8966" max="8966" width="14.5" style="125" customWidth="1"/>
    <col min="8967" max="8967" width="12.83203125" style="125" customWidth="1"/>
    <col min="8968" max="8968" width="13.1640625" style="125" customWidth="1"/>
    <col min="8969" max="8969" width="12.6640625" style="125" customWidth="1"/>
    <col min="8970" max="8970" width="13" style="125" customWidth="1"/>
    <col min="8971" max="9214" width="10.33203125" style="125"/>
    <col min="9215" max="9215" width="48.1640625" style="125" customWidth="1"/>
    <col min="9216" max="9217" width="10.33203125" style="125"/>
    <col min="9218" max="9218" width="8.5" style="125" customWidth="1"/>
    <col min="9219" max="9221" width="10.33203125" style="125"/>
    <col min="9222" max="9222" width="14.5" style="125" customWidth="1"/>
    <col min="9223" max="9223" width="12.83203125" style="125" customWidth="1"/>
    <col min="9224" max="9224" width="13.1640625" style="125" customWidth="1"/>
    <col min="9225" max="9225" width="12.6640625" style="125" customWidth="1"/>
    <col min="9226" max="9226" width="13" style="125" customWidth="1"/>
    <col min="9227" max="9470" width="10.33203125" style="125"/>
    <col min="9471" max="9471" width="48.1640625" style="125" customWidth="1"/>
    <col min="9472" max="9473" width="10.33203125" style="125"/>
    <col min="9474" max="9474" width="8.5" style="125" customWidth="1"/>
    <col min="9475" max="9477" width="10.33203125" style="125"/>
    <col min="9478" max="9478" width="14.5" style="125" customWidth="1"/>
    <col min="9479" max="9479" width="12.83203125" style="125" customWidth="1"/>
    <col min="9480" max="9480" width="13.1640625" style="125" customWidth="1"/>
    <col min="9481" max="9481" width="12.6640625" style="125" customWidth="1"/>
    <col min="9482" max="9482" width="13" style="125" customWidth="1"/>
    <col min="9483" max="9726" width="10.33203125" style="125"/>
    <col min="9727" max="9727" width="48.1640625" style="125" customWidth="1"/>
    <col min="9728" max="9729" width="10.33203125" style="125"/>
    <col min="9730" max="9730" width="8.5" style="125" customWidth="1"/>
    <col min="9731" max="9733" width="10.33203125" style="125"/>
    <col min="9734" max="9734" width="14.5" style="125" customWidth="1"/>
    <col min="9735" max="9735" width="12.83203125" style="125" customWidth="1"/>
    <col min="9736" max="9736" width="13.1640625" style="125" customWidth="1"/>
    <col min="9737" max="9737" width="12.6640625" style="125" customWidth="1"/>
    <col min="9738" max="9738" width="13" style="125" customWidth="1"/>
    <col min="9739" max="9982" width="10.33203125" style="125"/>
    <col min="9983" max="9983" width="48.1640625" style="125" customWidth="1"/>
    <col min="9984" max="9985" width="10.33203125" style="125"/>
    <col min="9986" max="9986" width="8.5" style="125" customWidth="1"/>
    <col min="9987" max="9989" width="10.33203125" style="125"/>
    <col min="9990" max="9990" width="14.5" style="125" customWidth="1"/>
    <col min="9991" max="9991" width="12.83203125" style="125" customWidth="1"/>
    <col min="9992" max="9992" width="13.1640625" style="125" customWidth="1"/>
    <col min="9993" max="9993" width="12.6640625" style="125" customWidth="1"/>
    <col min="9994" max="9994" width="13" style="125" customWidth="1"/>
    <col min="9995" max="10238" width="10.33203125" style="125"/>
    <col min="10239" max="10239" width="48.1640625" style="125" customWidth="1"/>
    <col min="10240" max="10241" width="10.33203125" style="125"/>
    <col min="10242" max="10242" width="8.5" style="125" customWidth="1"/>
    <col min="10243" max="10245" width="10.33203125" style="125"/>
    <col min="10246" max="10246" width="14.5" style="125" customWidth="1"/>
    <col min="10247" max="10247" width="12.83203125" style="125" customWidth="1"/>
    <col min="10248" max="10248" width="13.1640625" style="125" customWidth="1"/>
    <col min="10249" max="10249" width="12.6640625" style="125" customWidth="1"/>
    <col min="10250" max="10250" width="13" style="125" customWidth="1"/>
    <col min="10251" max="10494" width="10.33203125" style="125"/>
    <col min="10495" max="10495" width="48.1640625" style="125" customWidth="1"/>
    <col min="10496" max="10497" width="10.33203125" style="125"/>
    <col min="10498" max="10498" width="8.5" style="125" customWidth="1"/>
    <col min="10499" max="10501" width="10.33203125" style="125"/>
    <col min="10502" max="10502" width="14.5" style="125" customWidth="1"/>
    <col min="10503" max="10503" width="12.83203125" style="125" customWidth="1"/>
    <col min="10504" max="10504" width="13.1640625" style="125" customWidth="1"/>
    <col min="10505" max="10505" width="12.6640625" style="125" customWidth="1"/>
    <col min="10506" max="10506" width="13" style="125" customWidth="1"/>
    <col min="10507" max="10750" width="10.33203125" style="125"/>
    <col min="10751" max="10751" width="48.1640625" style="125" customWidth="1"/>
    <col min="10752" max="10753" width="10.33203125" style="125"/>
    <col min="10754" max="10754" width="8.5" style="125" customWidth="1"/>
    <col min="10755" max="10757" width="10.33203125" style="125"/>
    <col min="10758" max="10758" width="14.5" style="125" customWidth="1"/>
    <col min="10759" max="10759" width="12.83203125" style="125" customWidth="1"/>
    <col min="10760" max="10760" width="13.1640625" style="125" customWidth="1"/>
    <col min="10761" max="10761" width="12.6640625" style="125" customWidth="1"/>
    <col min="10762" max="10762" width="13" style="125" customWidth="1"/>
    <col min="10763" max="11006" width="10.33203125" style="125"/>
    <col min="11007" max="11007" width="48.1640625" style="125" customWidth="1"/>
    <col min="11008" max="11009" width="10.33203125" style="125"/>
    <col min="11010" max="11010" width="8.5" style="125" customWidth="1"/>
    <col min="11011" max="11013" width="10.33203125" style="125"/>
    <col min="11014" max="11014" width="14.5" style="125" customWidth="1"/>
    <col min="11015" max="11015" width="12.83203125" style="125" customWidth="1"/>
    <col min="11016" max="11016" width="13.1640625" style="125" customWidth="1"/>
    <col min="11017" max="11017" width="12.6640625" style="125" customWidth="1"/>
    <col min="11018" max="11018" width="13" style="125" customWidth="1"/>
    <col min="11019" max="11262" width="10.33203125" style="125"/>
    <col min="11263" max="11263" width="48.1640625" style="125" customWidth="1"/>
    <col min="11264" max="11265" width="10.33203125" style="125"/>
    <col min="11266" max="11266" width="8.5" style="125" customWidth="1"/>
    <col min="11267" max="11269" width="10.33203125" style="125"/>
    <col min="11270" max="11270" width="14.5" style="125" customWidth="1"/>
    <col min="11271" max="11271" width="12.83203125" style="125" customWidth="1"/>
    <col min="11272" max="11272" width="13.1640625" style="125" customWidth="1"/>
    <col min="11273" max="11273" width="12.6640625" style="125" customWidth="1"/>
    <col min="11274" max="11274" width="13" style="125" customWidth="1"/>
    <col min="11275" max="11518" width="10.33203125" style="125"/>
    <col min="11519" max="11519" width="48.1640625" style="125" customWidth="1"/>
    <col min="11520" max="11521" width="10.33203125" style="125"/>
    <col min="11522" max="11522" width="8.5" style="125" customWidth="1"/>
    <col min="11523" max="11525" width="10.33203125" style="125"/>
    <col min="11526" max="11526" width="14.5" style="125" customWidth="1"/>
    <col min="11527" max="11527" width="12.83203125" style="125" customWidth="1"/>
    <col min="11528" max="11528" width="13.1640625" style="125" customWidth="1"/>
    <col min="11529" max="11529" width="12.6640625" style="125" customWidth="1"/>
    <col min="11530" max="11530" width="13" style="125" customWidth="1"/>
    <col min="11531" max="11774" width="10.33203125" style="125"/>
    <col min="11775" max="11775" width="48.1640625" style="125" customWidth="1"/>
    <col min="11776" max="11777" width="10.33203125" style="125"/>
    <col min="11778" max="11778" width="8.5" style="125" customWidth="1"/>
    <col min="11779" max="11781" width="10.33203125" style="125"/>
    <col min="11782" max="11782" width="14.5" style="125" customWidth="1"/>
    <col min="11783" max="11783" width="12.83203125" style="125" customWidth="1"/>
    <col min="11784" max="11784" width="13.1640625" style="125" customWidth="1"/>
    <col min="11785" max="11785" width="12.6640625" style="125" customWidth="1"/>
    <col min="11786" max="11786" width="13" style="125" customWidth="1"/>
    <col min="11787" max="12030" width="10.33203125" style="125"/>
    <col min="12031" max="12031" width="48.1640625" style="125" customWidth="1"/>
    <col min="12032" max="12033" width="10.33203125" style="125"/>
    <col min="12034" max="12034" width="8.5" style="125" customWidth="1"/>
    <col min="12035" max="12037" width="10.33203125" style="125"/>
    <col min="12038" max="12038" width="14.5" style="125" customWidth="1"/>
    <col min="12039" max="12039" width="12.83203125" style="125" customWidth="1"/>
    <col min="12040" max="12040" width="13.1640625" style="125" customWidth="1"/>
    <col min="12041" max="12041" width="12.6640625" style="125" customWidth="1"/>
    <col min="12042" max="12042" width="13" style="125" customWidth="1"/>
    <col min="12043" max="12286" width="10.33203125" style="125"/>
    <col min="12287" max="12287" width="48.1640625" style="125" customWidth="1"/>
    <col min="12288" max="12289" width="10.33203125" style="125"/>
    <col min="12290" max="12290" width="8.5" style="125" customWidth="1"/>
    <col min="12291" max="12293" width="10.33203125" style="125"/>
    <col min="12294" max="12294" width="14.5" style="125" customWidth="1"/>
    <col min="12295" max="12295" width="12.83203125" style="125" customWidth="1"/>
    <col min="12296" max="12296" width="13.1640625" style="125" customWidth="1"/>
    <col min="12297" max="12297" width="12.6640625" style="125" customWidth="1"/>
    <col min="12298" max="12298" width="13" style="125" customWidth="1"/>
    <col min="12299" max="12542" width="10.33203125" style="125"/>
    <col min="12543" max="12543" width="48.1640625" style="125" customWidth="1"/>
    <col min="12544" max="12545" width="10.33203125" style="125"/>
    <col min="12546" max="12546" width="8.5" style="125" customWidth="1"/>
    <col min="12547" max="12549" width="10.33203125" style="125"/>
    <col min="12550" max="12550" width="14.5" style="125" customWidth="1"/>
    <col min="12551" max="12551" width="12.83203125" style="125" customWidth="1"/>
    <col min="12552" max="12552" width="13.1640625" style="125" customWidth="1"/>
    <col min="12553" max="12553" width="12.6640625" style="125" customWidth="1"/>
    <col min="12554" max="12554" width="13" style="125" customWidth="1"/>
    <col min="12555" max="12798" width="10.33203125" style="125"/>
    <col min="12799" max="12799" width="48.1640625" style="125" customWidth="1"/>
    <col min="12800" max="12801" width="10.33203125" style="125"/>
    <col min="12802" max="12802" width="8.5" style="125" customWidth="1"/>
    <col min="12803" max="12805" width="10.33203125" style="125"/>
    <col min="12806" max="12806" width="14.5" style="125" customWidth="1"/>
    <col min="12807" max="12807" width="12.83203125" style="125" customWidth="1"/>
    <col min="12808" max="12808" width="13.1640625" style="125" customWidth="1"/>
    <col min="12809" max="12809" width="12.6640625" style="125" customWidth="1"/>
    <col min="12810" max="12810" width="13" style="125" customWidth="1"/>
    <col min="12811" max="13054" width="10.33203125" style="125"/>
    <col min="13055" max="13055" width="48.1640625" style="125" customWidth="1"/>
    <col min="13056" max="13057" width="10.33203125" style="125"/>
    <col min="13058" max="13058" width="8.5" style="125" customWidth="1"/>
    <col min="13059" max="13061" width="10.33203125" style="125"/>
    <col min="13062" max="13062" width="14.5" style="125" customWidth="1"/>
    <col min="13063" max="13063" width="12.83203125" style="125" customWidth="1"/>
    <col min="13064" max="13064" width="13.1640625" style="125" customWidth="1"/>
    <col min="13065" max="13065" width="12.6640625" style="125" customWidth="1"/>
    <col min="13066" max="13066" width="13" style="125" customWidth="1"/>
    <col min="13067" max="13310" width="10.33203125" style="125"/>
    <col min="13311" max="13311" width="48.1640625" style="125" customWidth="1"/>
    <col min="13312" max="13313" width="10.33203125" style="125"/>
    <col min="13314" max="13314" width="8.5" style="125" customWidth="1"/>
    <col min="13315" max="13317" width="10.33203125" style="125"/>
    <col min="13318" max="13318" width="14.5" style="125" customWidth="1"/>
    <col min="13319" max="13319" width="12.83203125" style="125" customWidth="1"/>
    <col min="13320" max="13320" width="13.1640625" style="125" customWidth="1"/>
    <col min="13321" max="13321" width="12.6640625" style="125" customWidth="1"/>
    <col min="13322" max="13322" width="13" style="125" customWidth="1"/>
    <col min="13323" max="13566" width="10.33203125" style="125"/>
    <col min="13567" max="13567" width="48.1640625" style="125" customWidth="1"/>
    <col min="13568" max="13569" width="10.33203125" style="125"/>
    <col min="13570" max="13570" width="8.5" style="125" customWidth="1"/>
    <col min="13571" max="13573" width="10.33203125" style="125"/>
    <col min="13574" max="13574" width="14.5" style="125" customWidth="1"/>
    <col min="13575" max="13575" width="12.83203125" style="125" customWidth="1"/>
    <col min="13576" max="13576" width="13.1640625" style="125" customWidth="1"/>
    <col min="13577" max="13577" width="12.6640625" style="125" customWidth="1"/>
    <col min="13578" max="13578" width="13" style="125" customWidth="1"/>
    <col min="13579" max="13822" width="10.33203125" style="125"/>
    <col min="13823" max="13823" width="48.1640625" style="125" customWidth="1"/>
    <col min="13824" max="13825" width="10.33203125" style="125"/>
    <col min="13826" max="13826" width="8.5" style="125" customWidth="1"/>
    <col min="13827" max="13829" width="10.33203125" style="125"/>
    <col min="13830" max="13830" width="14.5" style="125" customWidth="1"/>
    <col min="13831" max="13831" width="12.83203125" style="125" customWidth="1"/>
    <col min="13832" max="13832" width="13.1640625" style="125" customWidth="1"/>
    <col min="13833" max="13833" width="12.6640625" style="125" customWidth="1"/>
    <col min="13834" max="13834" width="13" style="125" customWidth="1"/>
    <col min="13835" max="14078" width="10.33203125" style="125"/>
    <col min="14079" max="14079" width="48.1640625" style="125" customWidth="1"/>
    <col min="14080" max="14081" width="10.33203125" style="125"/>
    <col min="14082" max="14082" width="8.5" style="125" customWidth="1"/>
    <col min="14083" max="14085" width="10.33203125" style="125"/>
    <col min="14086" max="14086" width="14.5" style="125" customWidth="1"/>
    <col min="14087" max="14087" width="12.83203125" style="125" customWidth="1"/>
    <col min="14088" max="14088" width="13.1640625" style="125" customWidth="1"/>
    <col min="14089" max="14089" width="12.6640625" style="125" customWidth="1"/>
    <col min="14090" max="14090" width="13" style="125" customWidth="1"/>
    <col min="14091" max="14334" width="10.33203125" style="125"/>
    <col min="14335" max="14335" width="48.1640625" style="125" customWidth="1"/>
    <col min="14336" max="14337" width="10.33203125" style="125"/>
    <col min="14338" max="14338" width="8.5" style="125" customWidth="1"/>
    <col min="14339" max="14341" width="10.33203125" style="125"/>
    <col min="14342" max="14342" width="14.5" style="125" customWidth="1"/>
    <col min="14343" max="14343" width="12.83203125" style="125" customWidth="1"/>
    <col min="14344" max="14344" width="13.1640625" style="125" customWidth="1"/>
    <col min="14345" max="14345" width="12.6640625" style="125" customWidth="1"/>
    <col min="14346" max="14346" width="13" style="125" customWidth="1"/>
    <col min="14347" max="14590" width="10.33203125" style="125"/>
    <col min="14591" max="14591" width="48.1640625" style="125" customWidth="1"/>
    <col min="14592" max="14593" width="10.33203125" style="125"/>
    <col min="14594" max="14594" width="8.5" style="125" customWidth="1"/>
    <col min="14595" max="14597" width="10.33203125" style="125"/>
    <col min="14598" max="14598" width="14.5" style="125" customWidth="1"/>
    <col min="14599" max="14599" width="12.83203125" style="125" customWidth="1"/>
    <col min="14600" max="14600" width="13.1640625" style="125" customWidth="1"/>
    <col min="14601" max="14601" width="12.6640625" style="125" customWidth="1"/>
    <col min="14602" max="14602" width="13" style="125" customWidth="1"/>
    <col min="14603" max="14846" width="10.33203125" style="125"/>
    <col min="14847" max="14847" width="48.1640625" style="125" customWidth="1"/>
    <col min="14848" max="14849" width="10.33203125" style="125"/>
    <col min="14850" max="14850" width="8.5" style="125" customWidth="1"/>
    <col min="14851" max="14853" width="10.33203125" style="125"/>
    <col min="14854" max="14854" width="14.5" style="125" customWidth="1"/>
    <col min="14855" max="14855" width="12.83203125" style="125" customWidth="1"/>
    <col min="14856" max="14856" width="13.1640625" style="125" customWidth="1"/>
    <col min="14857" max="14857" width="12.6640625" style="125" customWidth="1"/>
    <col min="14858" max="14858" width="13" style="125" customWidth="1"/>
    <col min="14859" max="15102" width="10.33203125" style="125"/>
    <col min="15103" max="15103" width="48.1640625" style="125" customWidth="1"/>
    <col min="15104" max="15105" width="10.33203125" style="125"/>
    <col min="15106" max="15106" width="8.5" style="125" customWidth="1"/>
    <col min="15107" max="15109" width="10.33203125" style="125"/>
    <col min="15110" max="15110" width="14.5" style="125" customWidth="1"/>
    <col min="15111" max="15111" width="12.83203125" style="125" customWidth="1"/>
    <col min="15112" max="15112" width="13.1640625" style="125" customWidth="1"/>
    <col min="15113" max="15113" width="12.6640625" style="125" customWidth="1"/>
    <col min="15114" max="15114" width="13" style="125" customWidth="1"/>
    <col min="15115" max="15358" width="10.33203125" style="125"/>
    <col min="15359" max="15359" width="48.1640625" style="125" customWidth="1"/>
    <col min="15360" max="15361" width="10.33203125" style="125"/>
    <col min="15362" max="15362" width="8.5" style="125" customWidth="1"/>
    <col min="15363" max="15365" width="10.33203125" style="125"/>
    <col min="15366" max="15366" width="14.5" style="125" customWidth="1"/>
    <col min="15367" max="15367" width="12.83203125" style="125" customWidth="1"/>
    <col min="15368" max="15368" width="13.1640625" style="125" customWidth="1"/>
    <col min="15369" max="15369" width="12.6640625" style="125" customWidth="1"/>
    <col min="15370" max="15370" width="13" style="125" customWidth="1"/>
    <col min="15371" max="15614" width="10.33203125" style="125"/>
    <col min="15615" max="15615" width="48.1640625" style="125" customWidth="1"/>
    <col min="15616" max="15617" width="10.33203125" style="125"/>
    <col min="15618" max="15618" width="8.5" style="125" customWidth="1"/>
    <col min="15619" max="15621" width="10.33203125" style="125"/>
    <col min="15622" max="15622" width="14.5" style="125" customWidth="1"/>
    <col min="15623" max="15623" width="12.83203125" style="125" customWidth="1"/>
    <col min="15624" max="15624" width="13.1640625" style="125" customWidth="1"/>
    <col min="15625" max="15625" width="12.6640625" style="125" customWidth="1"/>
    <col min="15626" max="15626" width="13" style="125" customWidth="1"/>
    <col min="15627" max="15870" width="10.33203125" style="125"/>
    <col min="15871" max="15871" width="48.1640625" style="125" customWidth="1"/>
    <col min="15872" max="15873" width="10.33203125" style="125"/>
    <col min="15874" max="15874" width="8.5" style="125" customWidth="1"/>
    <col min="15875" max="15877" width="10.33203125" style="125"/>
    <col min="15878" max="15878" width="14.5" style="125" customWidth="1"/>
    <col min="15879" max="15879" width="12.83203125" style="125" customWidth="1"/>
    <col min="15880" max="15880" width="13.1640625" style="125" customWidth="1"/>
    <col min="15881" max="15881" width="12.6640625" style="125" customWidth="1"/>
    <col min="15882" max="15882" width="13" style="125" customWidth="1"/>
    <col min="15883" max="16126" width="10.33203125" style="125"/>
    <col min="16127" max="16127" width="48.1640625" style="125" customWidth="1"/>
    <col min="16128" max="16129" width="10.33203125" style="125"/>
    <col min="16130" max="16130" width="8.5" style="125" customWidth="1"/>
    <col min="16131" max="16133" width="10.33203125" style="125"/>
    <col min="16134" max="16134" width="14.5" style="125" customWidth="1"/>
    <col min="16135" max="16135" width="12.83203125" style="125" customWidth="1"/>
    <col min="16136" max="16136" width="13.1640625" style="125" customWidth="1"/>
    <col min="16137" max="16137" width="12.6640625" style="125" customWidth="1"/>
    <col min="16138" max="16138" width="13" style="125" customWidth="1"/>
    <col min="16139" max="16384" width="10.33203125" style="125"/>
  </cols>
  <sheetData>
    <row r="1" spans="1:13" x14ac:dyDescent="0.2">
      <c r="A1" s="447" t="s">
        <v>469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3" x14ac:dyDescent="0.2">
      <c r="A2" s="447" t="s">
        <v>258</v>
      </c>
      <c r="B2" s="447"/>
      <c r="C2" s="447"/>
      <c r="D2" s="447"/>
      <c r="E2" s="447"/>
      <c r="F2" s="447"/>
      <c r="G2" s="447"/>
      <c r="H2" s="447"/>
      <c r="I2" s="447"/>
      <c r="J2" s="447"/>
    </row>
    <row r="4" spans="1:13" s="129" customFormat="1" ht="96" x14ac:dyDescent="0.2">
      <c r="A4" s="126" t="s">
        <v>78</v>
      </c>
      <c r="B4" s="127" t="s">
        <v>28</v>
      </c>
      <c r="C4" s="127" t="s">
        <v>259</v>
      </c>
      <c r="D4" s="127" t="s">
        <v>260</v>
      </c>
      <c r="E4" s="127" t="s">
        <v>261</v>
      </c>
      <c r="F4" s="126" t="s">
        <v>262</v>
      </c>
      <c r="G4" s="126" t="s">
        <v>263</v>
      </c>
      <c r="H4" s="128" t="s">
        <v>470</v>
      </c>
      <c r="I4" s="128" t="s">
        <v>569</v>
      </c>
      <c r="J4" s="128" t="s">
        <v>570</v>
      </c>
    </row>
    <row r="5" spans="1:13" x14ac:dyDescent="0.2">
      <c r="A5" s="130" t="s">
        <v>269</v>
      </c>
      <c r="B5" s="131" t="s">
        <v>180</v>
      </c>
      <c r="C5" s="131" t="s">
        <v>34</v>
      </c>
      <c r="D5" s="131" t="s">
        <v>38</v>
      </c>
      <c r="E5" s="131" t="s">
        <v>444</v>
      </c>
      <c r="F5" s="132">
        <v>121</v>
      </c>
      <c r="G5" s="132">
        <v>211</v>
      </c>
      <c r="H5" s="133">
        <v>754720</v>
      </c>
      <c r="I5" s="133"/>
      <c r="J5" s="133"/>
    </row>
    <row r="6" spans="1:13" x14ac:dyDescent="0.2">
      <c r="A6" s="130" t="s">
        <v>270</v>
      </c>
      <c r="B6" s="131"/>
      <c r="C6" s="131"/>
      <c r="D6" s="131"/>
      <c r="E6" s="131"/>
      <c r="F6" s="132">
        <v>121</v>
      </c>
      <c r="G6" s="132">
        <v>213</v>
      </c>
      <c r="H6" s="133">
        <v>227926</v>
      </c>
      <c r="I6" s="133"/>
      <c r="J6" s="133"/>
    </row>
    <row r="7" spans="1:13" s="129" customFormat="1" x14ac:dyDescent="0.2">
      <c r="A7" s="134" t="s">
        <v>271</v>
      </c>
      <c r="B7" s="135"/>
      <c r="C7" s="135"/>
      <c r="D7" s="135"/>
      <c r="E7" s="135"/>
      <c r="F7" s="136"/>
      <c r="G7" s="136"/>
      <c r="H7" s="137">
        <f>H5+H6</f>
        <v>982646</v>
      </c>
      <c r="I7" s="137">
        <f>I5+I6</f>
        <v>0</v>
      </c>
      <c r="J7" s="137">
        <f>J5+J6</f>
        <v>0</v>
      </c>
    </row>
    <row r="8" spans="1:13" x14ac:dyDescent="0.2">
      <c r="A8" s="130" t="s">
        <v>269</v>
      </c>
      <c r="B8" s="131" t="s">
        <v>180</v>
      </c>
      <c r="C8" s="131" t="s">
        <v>34</v>
      </c>
      <c r="D8" s="131" t="s">
        <v>40</v>
      </c>
      <c r="E8" s="131" t="s">
        <v>445</v>
      </c>
      <c r="F8" s="132">
        <v>121</v>
      </c>
      <c r="G8" s="132">
        <v>211</v>
      </c>
      <c r="H8" s="133">
        <v>1100000</v>
      </c>
      <c r="I8" s="133"/>
      <c r="J8" s="133"/>
      <c r="K8" s="323">
        <f>H8+H9+H10</f>
        <v>1505000</v>
      </c>
      <c r="M8" s="125">
        <v>100</v>
      </c>
    </row>
    <row r="9" spans="1:13" x14ac:dyDescent="0.2">
      <c r="A9" s="130" t="s">
        <v>272</v>
      </c>
      <c r="B9" s="131"/>
      <c r="C9" s="131"/>
      <c r="D9" s="131"/>
      <c r="E9" s="131"/>
      <c r="F9" s="132">
        <v>122</v>
      </c>
      <c r="G9" s="132">
        <v>212</v>
      </c>
      <c r="H9" s="133">
        <v>70000</v>
      </c>
      <c r="I9" s="133"/>
      <c r="J9" s="133"/>
    </row>
    <row r="10" spans="1:13" x14ac:dyDescent="0.2">
      <c r="A10" s="130" t="s">
        <v>270</v>
      </c>
      <c r="B10" s="131"/>
      <c r="C10" s="131"/>
      <c r="D10" s="131"/>
      <c r="E10" s="131"/>
      <c r="F10" s="132">
        <v>129</v>
      </c>
      <c r="G10" s="132">
        <v>213</v>
      </c>
      <c r="H10" s="133">
        <v>335000</v>
      </c>
      <c r="I10" s="133"/>
      <c r="J10" s="133"/>
    </row>
    <row r="11" spans="1:13" x14ac:dyDescent="0.2">
      <c r="A11" s="130" t="s">
        <v>273</v>
      </c>
      <c r="B11" s="131"/>
      <c r="C11" s="131"/>
      <c r="D11" s="131"/>
      <c r="E11" s="131"/>
      <c r="F11" s="355">
        <v>244</v>
      </c>
      <c r="G11" s="355">
        <v>221</v>
      </c>
      <c r="H11" s="356">
        <v>10000</v>
      </c>
      <c r="I11" s="133"/>
      <c r="J11" s="133"/>
      <c r="K11" s="323">
        <f>H11+H12+H13+H14+H15+H16</f>
        <v>768900</v>
      </c>
    </row>
    <row r="12" spans="1:13" x14ac:dyDescent="0.2">
      <c r="A12" s="130" t="s">
        <v>274</v>
      </c>
      <c r="B12" s="131"/>
      <c r="C12" s="131"/>
      <c r="D12" s="131"/>
      <c r="E12" s="131"/>
      <c r="F12" s="355">
        <v>244</v>
      </c>
      <c r="G12" s="355">
        <v>222</v>
      </c>
      <c r="H12" s="356">
        <v>0</v>
      </c>
      <c r="I12" s="133"/>
      <c r="J12" s="133"/>
    </row>
    <row r="13" spans="1:13" x14ac:dyDescent="0.2">
      <c r="A13" s="130" t="s">
        <v>275</v>
      </c>
      <c r="B13" s="131"/>
      <c r="C13" s="131"/>
      <c r="D13" s="131"/>
      <c r="E13" s="131"/>
      <c r="F13" s="355">
        <v>244</v>
      </c>
      <c r="G13" s="355">
        <v>223</v>
      </c>
      <c r="H13" s="356">
        <v>758900</v>
      </c>
      <c r="I13" s="133"/>
      <c r="J13" s="133"/>
      <c r="L13" s="360">
        <f>K11+K17</f>
        <v>768900</v>
      </c>
      <c r="M13" s="125">
        <v>200</v>
      </c>
    </row>
    <row r="14" spans="1:13" x14ac:dyDescent="0.2">
      <c r="A14" s="130" t="s">
        <v>276</v>
      </c>
      <c r="B14" s="131"/>
      <c r="C14" s="131"/>
      <c r="D14" s="131"/>
      <c r="E14" s="131"/>
      <c r="F14" s="355">
        <v>244</v>
      </c>
      <c r="G14" s="355">
        <v>225</v>
      </c>
      <c r="H14" s="356">
        <v>0</v>
      </c>
      <c r="I14" s="133"/>
      <c r="J14" s="133"/>
    </row>
    <row r="15" spans="1:13" x14ac:dyDescent="0.2">
      <c r="A15" s="130" t="s">
        <v>277</v>
      </c>
      <c r="B15" s="131"/>
      <c r="C15" s="131"/>
      <c r="D15" s="131"/>
      <c r="E15" s="131"/>
      <c r="F15" s="355">
        <v>244</v>
      </c>
      <c r="G15" s="355">
        <v>226</v>
      </c>
      <c r="H15" s="356">
        <v>0</v>
      </c>
      <c r="I15" s="133"/>
      <c r="J15" s="133"/>
    </row>
    <row r="16" spans="1:13" x14ac:dyDescent="0.2">
      <c r="A16" s="130" t="s">
        <v>278</v>
      </c>
      <c r="B16" s="131"/>
      <c r="C16" s="131"/>
      <c r="D16" s="131"/>
      <c r="E16" s="131"/>
      <c r="F16" s="355">
        <v>244</v>
      </c>
      <c r="G16" s="355">
        <v>290</v>
      </c>
      <c r="H16" s="356">
        <v>0</v>
      </c>
      <c r="I16" s="133"/>
      <c r="J16" s="133"/>
    </row>
    <row r="17" spans="1:13" x14ac:dyDescent="0.2">
      <c r="A17" s="130" t="s">
        <v>279</v>
      </c>
      <c r="B17" s="131"/>
      <c r="C17" s="131"/>
      <c r="D17" s="131"/>
      <c r="E17" s="131"/>
      <c r="F17" s="355">
        <v>244</v>
      </c>
      <c r="G17" s="355">
        <v>310</v>
      </c>
      <c r="H17" s="356">
        <v>0</v>
      </c>
      <c r="I17" s="133"/>
      <c r="J17" s="133"/>
      <c r="K17" s="323">
        <f>H17+H18</f>
        <v>0</v>
      </c>
    </row>
    <row r="18" spans="1:13" x14ac:dyDescent="0.2">
      <c r="A18" s="130" t="s">
        <v>280</v>
      </c>
      <c r="B18" s="131"/>
      <c r="C18" s="131"/>
      <c r="D18" s="131"/>
      <c r="E18" s="131"/>
      <c r="F18" s="355">
        <v>244</v>
      </c>
      <c r="G18" s="355">
        <v>340</v>
      </c>
      <c r="H18" s="356">
        <v>0</v>
      </c>
      <c r="I18" s="133"/>
      <c r="J18" s="133"/>
    </row>
    <row r="19" spans="1:13" x14ac:dyDescent="0.2">
      <c r="A19" s="130" t="s">
        <v>278</v>
      </c>
      <c r="B19" s="131"/>
      <c r="C19" s="131"/>
      <c r="D19" s="131"/>
      <c r="E19" s="131"/>
      <c r="F19" s="132">
        <v>851</v>
      </c>
      <c r="G19" s="132">
        <v>290</v>
      </c>
      <c r="H19" s="133">
        <v>4000</v>
      </c>
      <c r="I19" s="133"/>
      <c r="J19" s="133"/>
      <c r="K19" s="323">
        <f>H19+H20+H21</f>
        <v>69000</v>
      </c>
      <c r="M19" s="125">
        <v>800</v>
      </c>
    </row>
    <row r="20" spans="1:13" x14ac:dyDescent="0.2">
      <c r="A20" s="130" t="s">
        <v>278</v>
      </c>
      <c r="B20" s="131"/>
      <c r="C20" s="131"/>
      <c r="D20" s="131"/>
      <c r="E20" s="131"/>
      <c r="F20" s="132">
        <v>852</v>
      </c>
      <c r="G20" s="132">
        <v>290</v>
      </c>
      <c r="H20" s="133">
        <v>45000</v>
      </c>
      <c r="I20" s="133"/>
      <c r="J20" s="133"/>
    </row>
    <row r="21" spans="1:13" x14ac:dyDescent="0.2">
      <c r="A21" s="130" t="s">
        <v>464</v>
      </c>
      <c r="B21" s="131"/>
      <c r="C21" s="131"/>
      <c r="D21" s="131"/>
      <c r="E21" s="131"/>
      <c r="F21" s="132">
        <v>853</v>
      </c>
      <c r="G21" s="132">
        <v>290</v>
      </c>
      <c r="H21" s="133">
        <v>20000</v>
      </c>
      <c r="I21" s="133"/>
      <c r="J21" s="133"/>
    </row>
    <row r="22" spans="1:13" x14ac:dyDescent="0.2">
      <c r="A22" s="130" t="s">
        <v>281</v>
      </c>
      <c r="B22" s="131"/>
      <c r="C22" s="131"/>
      <c r="D22" s="131"/>
      <c r="E22" s="131"/>
      <c r="F22" s="132">
        <v>312</v>
      </c>
      <c r="G22" s="132">
        <v>263</v>
      </c>
      <c r="H22" s="133">
        <v>40000</v>
      </c>
      <c r="I22" s="133"/>
      <c r="J22" s="133"/>
    </row>
    <row r="23" spans="1:13" s="129" customFormat="1" x14ac:dyDescent="0.2">
      <c r="A23" s="134" t="s">
        <v>271</v>
      </c>
      <c r="B23" s="135"/>
      <c r="C23" s="135"/>
      <c r="D23" s="135"/>
      <c r="E23" s="135"/>
      <c r="F23" s="136"/>
      <c r="G23" s="136"/>
      <c r="H23" s="137">
        <f>H8+H9+H10+H11+H12+H13+H14+H15+H16+H17+H18+H19+H20+H22+H21</f>
        <v>2382900</v>
      </c>
      <c r="I23" s="137">
        <f>I8+I9+I10+I11+I12+I13+I14+I15+I16+I17+I18+I19+I20+I22</f>
        <v>0</v>
      </c>
      <c r="J23" s="137">
        <f>J8+J9+J10+J11+J12+J13+J14+J15+J16+J17+J18+J19+J20+J22</f>
        <v>0</v>
      </c>
    </row>
    <row r="24" spans="1:13" x14ac:dyDescent="0.2">
      <c r="A24" s="130" t="s">
        <v>282</v>
      </c>
      <c r="B24" s="131" t="s">
        <v>180</v>
      </c>
      <c r="C24" s="131" t="s">
        <v>34</v>
      </c>
      <c r="D24" s="131" t="s">
        <v>25</v>
      </c>
      <c r="E24" s="131" t="s">
        <v>446</v>
      </c>
      <c r="F24" s="132">
        <v>870</v>
      </c>
      <c r="G24" s="132">
        <v>290</v>
      </c>
      <c r="H24" s="133">
        <v>50000</v>
      </c>
      <c r="I24" s="133"/>
      <c r="J24" s="133"/>
    </row>
    <row r="25" spans="1:13" s="129" customFormat="1" x14ac:dyDescent="0.2">
      <c r="A25" s="134" t="s">
        <v>271</v>
      </c>
      <c r="B25" s="135"/>
      <c r="C25" s="135"/>
      <c r="D25" s="135"/>
      <c r="E25" s="135"/>
      <c r="F25" s="136"/>
      <c r="G25" s="136"/>
      <c r="H25" s="137">
        <f>H24</f>
        <v>50000</v>
      </c>
      <c r="I25" s="137">
        <f>I24</f>
        <v>0</v>
      </c>
      <c r="J25" s="137">
        <f>J24</f>
        <v>0</v>
      </c>
    </row>
    <row r="26" spans="1:13" x14ac:dyDescent="0.2">
      <c r="A26" s="130" t="s">
        <v>269</v>
      </c>
      <c r="B26" s="131" t="s">
        <v>180</v>
      </c>
      <c r="C26" s="131" t="s">
        <v>34</v>
      </c>
      <c r="D26" s="131" t="s">
        <v>21</v>
      </c>
      <c r="E26" s="131" t="s">
        <v>447</v>
      </c>
      <c r="F26" s="132">
        <v>111</v>
      </c>
      <c r="G26" s="132">
        <v>211</v>
      </c>
      <c r="H26" s="133">
        <v>1390010</v>
      </c>
      <c r="I26" s="133"/>
      <c r="J26" s="133"/>
      <c r="K26" s="323">
        <f>H26+H27+H28</f>
        <v>1825010</v>
      </c>
      <c r="M26" s="125">
        <v>100</v>
      </c>
    </row>
    <row r="27" spans="1:13" x14ac:dyDescent="0.2">
      <c r="A27" s="130" t="s">
        <v>272</v>
      </c>
      <c r="B27" s="131"/>
      <c r="C27" s="131"/>
      <c r="D27" s="131"/>
      <c r="E27" s="131"/>
      <c r="F27" s="132">
        <v>112</v>
      </c>
      <c r="G27" s="132">
        <v>212</v>
      </c>
      <c r="H27" s="133">
        <v>15000</v>
      </c>
      <c r="I27" s="133"/>
      <c r="J27" s="133"/>
    </row>
    <row r="28" spans="1:13" x14ac:dyDescent="0.2">
      <c r="A28" s="130" t="s">
        <v>270</v>
      </c>
      <c r="B28" s="131"/>
      <c r="C28" s="131"/>
      <c r="D28" s="131"/>
      <c r="E28" s="131"/>
      <c r="F28" s="132">
        <v>119</v>
      </c>
      <c r="G28" s="132">
        <v>213</v>
      </c>
      <c r="H28" s="133">
        <v>420000</v>
      </c>
      <c r="I28" s="133"/>
      <c r="J28" s="133"/>
    </row>
    <row r="29" spans="1:13" x14ac:dyDescent="0.2">
      <c r="A29" s="130" t="s">
        <v>273</v>
      </c>
      <c r="B29" s="131"/>
      <c r="C29" s="131"/>
      <c r="D29" s="131"/>
      <c r="E29" s="131"/>
      <c r="F29" s="355">
        <v>244</v>
      </c>
      <c r="G29" s="355">
        <v>221</v>
      </c>
      <c r="H29" s="356">
        <v>3000</v>
      </c>
      <c r="I29" s="133"/>
      <c r="J29" s="133"/>
      <c r="K29" s="323">
        <f>H29+H30+H31+H32+H33</f>
        <v>3000</v>
      </c>
    </row>
    <row r="30" spans="1:13" x14ac:dyDescent="0.2">
      <c r="A30" s="130" t="s">
        <v>274</v>
      </c>
      <c r="B30" s="131"/>
      <c r="C30" s="131"/>
      <c r="D30" s="131"/>
      <c r="E30" s="131"/>
      <c r="F30" s="355">
        <v>244</v>
      </c>
      <c r="G30" s="355">
        <v>222</v>
      </c>
      <c r="H30" s="356">
        <v>0</v>
      </c>
      <c r="I30" s="133"/>
      <c r="J30" s="133"/>
    </row>
    <row r="31" spans="1:13" x14ac:dyDescent="0.2">
      <c r="A31" s="130" t="s">
        <v>276</v>
      </c>
      <c r="B31" s="131"/>
      <c r="C31" s="131"/>
      <c r="D31" s="131"/>
      <c r="E31" s="131"/>
      <c r="F31" s="355">
        <v>244</v>
      </c>
      <c r="G31" s="355">
        <v>225</v>
      </c>
      <c r="H31" s="356">
        <v>0</v>
      </c>
      <c r="I31" s="133"/>
      <c r="J31" s="133"/>
      <c r="L31" s="360">
        <f>K29+K34</f>
        <v>3000</v>
      </c>
      <c r="M31" s="125">
        <v>200</v>
      </c>
    </row>
    <row r="32" spans="1:13" x14ac:dyDescent="0.2">
      <c r="A32" s="130" t="s">
        <v>277</v>
      </c>
      <c r="B32" s="131"/>
      <c r="C32" s="131"/>
      <c r="D32" s="131"/>
      <c r="E32" s="131"/>
      <c r="F32" s="355">
        <v>244</v>
      </c>
      <c r="G32" s="355">
        <v>226</v>
      </c>
      <c r="H32" s="356">
        <v>0</v>
      </c>
      <c r="I32" s="133"/>
      <c r="J32" s="133"/>
    </row>
    <row r="33" spans="1:13" x14ac:dyDescent="0.2">
      <c r="A33" s="130" t="s">
        <v>278</v>
      </c>
      <c r="B33" s="131"/>
      <c r="C33" s="131"/>
      <c r="D33" s="131"/>
      <c r="E33" s="131"/>
      <c r="F33" s="355">
        <v>244</v>
      </c>
      <c r="G33" s="355">
        <v>290</v>
      </c>
      <c r="H33" s="356">
        <v>0</v>
      </c>
      <c r="I33" s="133"/>
      <c r="J33" s="133"/>
    </row>
    <row r="34" spans="1:13" x14ac:dyDescent="0.2">
      <c r="A34" s="130" t="s">
        <v>279</v>
      </c>
      <c r="B34" s="131"/>
      <c r="C34" s="131"/>
      <c r="D34" s="131"/>
      <c r="E34" s="131"/>
      <c r="F34" s="355">
        <v>244</v>
      </c>
      <c r="G34" s="355">
        <v>310</v>
      </c>
      <c r="H34" s="356">
        <v>0</v>
      </c>
      <c r="I34" s="133"/>
      <c r="J34" s="133"/>
      <c r="K34" s="323">
        <f>H34+H35</f>
        <v>0</v>
      </c>
    </row>
    <row r="35" spans="1:13" x14ac:dyDescent="0.2">
      <c r="A35" s="130" t="s">
        <v>280</v>
      </c>
      <c r="B35" s="131"/>
      <c r="C35" s="131"/>
      <c r="D35" s="131"/>
      <c r="E35" s="131"/>
      <c r="F35" s="355">
        <v>244</v>
      </c>
      <c r="G35" s="355">
        <v>340</v>
      </c>
      <c r="H35" s="356">
        <v>0</v>
      </c>
      <c r="I35" s="133"/>
      <c r="J35" s="133"/>
    </row>
    <row r="36" spans="1:13" x14ac:dyDescent="0.2">
      <c r="A36" s="130" t="s">
        <v>278</v>
      </c>
      <c r="B36" s="131"/>
      <c r="C36" s="131"/>
      <c r="D36" s="131"/>
      <c r="E36" s="131"/>
      <c r="F36" s="132">
        <v>851</v>
      </c>
      <c r="G36" s="132">
        <v>290</v>
      </c>
      <c r="H36" s="133">
        <v>2000</v>
      </c>
      <c r="I36" s="133"/>
      <c r="J36" s="133"/>
      <c r="K36" s="323">
        <f>H36+H37+H38</f>
        <v>22000</v>
      </c>
      <c r="M36" s="125">
        <v>800</v>
      </c>
    </row>
    <row r="37" spans="1:13" x14ac:dyDescent="0.2">
      <c r="A37" s="130" t="s">
        <v>278</v>
      </c>
      <c r="B37" s="131"/>
      <c r="C37" s="131"/>
      <c r="D37" s="131"/>
      <c r="E37" s="131"/>
      <c r="F37" s="132">
        <v>852</v>
      </c>
      <c r="G37" s="132">
        <v>290</v>
      </c>
      <c r="H37" s="133"/>
      <c r="I37" s="133"/>
      <c r="J37" s="133"/>
    </row>
    <row r="38" spans="1:13" x14ac:dyDescent="0.2">
      <c r="A38" s="130" t="s">
        <v>464</v>
      </c>
      <c r="B38" s="131"/>
      <c r="C38" s="131"/>
      <c r="D38" s="131"/>
      <c r="E38" s="131"/>
      <c r="F38" s="132">
        <v>853</v>
      </c>
      <c r="G38" s="132">
        <v>290</v>
      </c>
      <c r="H38" s="133">
        <v>20000</v>
      </c>
      <c r="I38" s="133"/>
      <c r="J38" s="133"/>
    </row>
    <row r="39" spans="1:13" s="129" customFormat="1" x14ac:dyDescent="0.2">
      <c r="A39" s="134" t="s">
        <v>271</v>
      </c>
      <c r="B39" s="135"/>
      <c r="C39" s="135"/>
      <c r="D39" s="135"/>
      <c r="E39" s="135"/>
      <c r="F39" s="136"/>
      <c r="G39" s="136"/>
      <c r="H39" s="137">
        <f>H26+H27+H28+H29+H30+H31+H32+H33+H34+H35+H36+H37+H38</f>
        <v>1850010</v>
      </c>
      <c r="I39" s="137">
        <f>I26+I27+I28+I29+I30+I31+I32+I33+I34+I35+I36+I37</f>
        <v>0</v>
      </c>
      <c r="J39" s="137">
        <f>J26+J27+J28+J29+J30+J31+J32+J33+J34+J35+J36+J37</f>
        <v>0</v>
      </c>
    </row>
    <row r="40" spans="1:13" x14ac:dyDescent="0.2">
      <c r="A40" s="130" t="s">
        <v>283</v>
      </c>
      <c r="B40" s="131" t="s">
        <v>180</v>
      </c>
      <c r="C40" s="131" t="s">
        <v>34</v>
      </c>
      <c r="D40" s="131" t="s">
        <v>21</v>
      </c>
      <c r="E40" s="131" t="s">
        <v>448</v>
      </c>
      <c r="F40" s="132">
        <v>244</v>
      </c>
      <c r="G40" s="132">
        <v>340</v>
      </c>
      <c r="H40" s="133">
        <v>0</v>
      </c>
      <c r="I40" s="133"/>
      <c r="J40" s="133"/>
    </row>
    <row r="41" spans="1:13" s="129" customFormat="1" x14ac:dyDescent="0.2">
      <c r="A41" s="134" t="s">
        <v>271</v>
      </c>
      <c r="B41" s="135"/>
      <c r="C41" s="135"/>
      <c r="D41" s="135"/>
      <c r="E41" s="135"/>
      <c r="F41" s="136"/>
      <c r="G41" s="136"/>
      <c r="H41" s="137">
        <f>H40</f>
        <v>0</v>
      </c>
      <c r="I41" s="137">
        <f>I40</f>
        <v>0</v>
      </c>
      <c r="J41" s="137">
        <f>J40</f>
        <v>0</v>
      </c>
    </row>
    <row r="42" spans="1:13" x14ac:dyDescent="0.2">
      <c r="A42" s="130" t="s">
        <v>284</v>
      </c>
      <c r="B42" s="131" t="s">
        <v>180</v>
      </c>
      <c r="C42" s="131" t="s">
        <v>285</v>
      </c>
      <c r="D42" s="131" t="s">
        <v>286</v>
      </c>
      <c r="E42" s="131" t="s">
        <v>449</v>
      </c>
      <c r="F42" s="132">
        <v>121</v>
      </c>
      <c r="G42" s="132">
        <v>211</v>
      </c>
      <c r="H42" s="133">
        <v>0</v>
      </c>
      <c r="I42" s="133"/>
      <c r="J42" s="133"/>
    </row>
    <row r="43" spans="1:13" x14ac:dyDescent="0.2">
      <c r="A43" s="130" t="s">
        <v>287</v>
      </c>
      <c r="B43" s="131"/>
      <c r="C43" s="131"/>
      <c r="D43" s="131"/>
      <c r="E43" s="131"/>
      <c r="F43" s="132">
        <v>121</v>
      </c>
      <c r="G43" s="132">
        <v>213</v>
      </c>
      <c r="H43" s="133">
        <v>0</v>
      </c>
      <c r="I43" s="133"/>
      <c r="J43" s="133"/>
    </row>
    <row r="44" spans="1:13" x14ac:dyDescent="0.2">
      <c r="A44" s="130" t="s">
        <v>288</v>
      </c>
      <c r="B44" s="131"/>
      <c r="C44" s="131"/>
      <c r="D44" s="131"/>
      <c r="E44" s="131"/>
      <c r="F44" s="132">
        <v>244</v>
      </c>
      <c r="G44" s="132">
        <v>340</v>
      </c>
      <c r="H44" s="133">
        <v>0</v>
      </c>
      <c r="I44" s="133"/>
      <c r="J44" s="133"/>
    </row>
    <row r="45" spans="1:13" s="129" customFormat="1" x14ac:dyDescent="0.2">
      <c r="A45" s="134" t="s">
        <v>271</v>
      </c>
      <c r="B45" s="135"/>
      <c r="C45" s="135"/>
      <c r="D45" s="135"/>
      <c r="E45" s="135"/>
      <c r="F45" s="136"/>
      <c r="G45" s="136"/>
      <c r="H45" s="137">
        <f>H42+H43+H44</f>
        <v>0</v>
      </c>
      <c r="I45" s="137">
        <f>I42+I43+I44</f>
        <v>0</v>
      </c>
      <c r="J45" s="137">
        <f>J42+J43+J44</f>
        <v>0</v>
      </c>
    </row>
    <row r="46" spans="1:13" x14ac:dyDescent="0.2">
      <c r="A46" s="134" t="s">
        <v>289</v>
      </c>
      <c r="B46" s="135" t="s">
        <v>180</v>
      </c>
      <c r="C46" s="135" t="s">
        <v>242</v>
      </c>
      <c r="D46" s="135" t="s">
        <v>244</v>
      </c>
      <c r="E46" s="135" t="s">
        <v>450</v>
      </c>
      <c r="F46" s="136">
        <v>244</v>
      </c>
      <c r="G46" s="136">
        <v>290</v>
      </c>
      <c r="H46" s="137">
        <v>150000</v>
      </c>
      <c r="I46" s="137"/>
      <c r="J46" s="137"/>
    </row>
    <row r="47" spans="1:13" s="129" customFormat="1" x14ac:dyDescent="0.2">
      <c r="A47" s="134" t="s">
        <v>271</v>
      </c>
      <c r="B47" s="135"/>
      <c r="C47" s="135"/>
      <c r="D47" s="135"/>
      <c r="E47" s="135"/>
      <c r="F47" s="136"/>
      <c r="G47" s="136"/>
      <c r="H47" s="137">
        <f>H46</f>
        <v>150000</v>
      </c>
      <c r="I47" s="137">
        <f>I46</f>
        <v>0</v>
      </c>
      <c r="J47" s="137">
        <f>J46</f>
        <v>0</v>
      </c>
    </row>
    <row r="48" spans="1:13" s="129" customFormat="1" x14ac:dyDescent="0.2">
      <c r="A48" s="134" t="s">
        <v>435</v>
      </c>
      <c r="B48" s="135" t="s">
        <v>180</v>
      </c>
      <c r="C48" s="135" t="s">
        <v>393</v>
      </c>
      <c r="D48" s="135" t="s">
        <v>394</v>
      </c>
      <c r="E48" s="135" t="s">
        <v>451</v>
      </c>
      <c r="F48" s="136">
        <v>244</v>
      </c>
      <c r="G48" s="136">
        <v>226</v>
      </c>
      <c r="H48" s="137">
        <v>0</v>
      </c>
      <c r="I48" s="137"/>
      <c r="J48" s="137"/>
    </row>
    <row r="49" spans="1:13" x14ac:dyDescent="0.2">
      <c r="A49" s="130" t="s">
        <v>249</v>
      </c>
      <c r="B49" s="131" t="s">
        <v>180</v>
      </c>
      <c r="C49" s="131" t="s">
        <v>246</v>
      </c>
      <c r="D49" s="131" t="s">
        <v>248</v>
      </c>
      <c r="E49" s="131" t="s">
        <v>452</v>
      </c>
      <c r="F49" s="132">
        <v>244</v>
      </c>
      <c r="G49" s="132">
        <v>226</v>
      </c>
      <c r="H49" s="133">
        <v>110000</v>
      </c>
      <c r="I49" s="133"/>
      <c r="J49" s="133"/>
      <c r="K49" s="323">
        <f>H49+H50+H51+H52</f>
        <v>250000</v>
      </c>
      <c r="L49" s="125" t="s">
        <v>465</v>
      </c>
    </row>
    <row r="50" spans="1:13" x14ac:dyDescent="0.2">
      <c r="A50" s="130" t="s">
        <v>250</v>
      </c>
      <c r="B50" s="131" t="s">
        <v>180</v>
      </c>
      <c r="C50" s="131" t="s">
        <v>246</v>
      </c>
      <c r="D50" s="131" t="s">
        <v>248</v>
      </c>
      <c r="E50" s="131" t="s">
        <v>453</v>
      </c>
      <c r="F50" s="132">
        <v>244</v>
      </c>
      <c r="G50" s="132">
        <v>226</v>
      </c>
      <c r="H50" s="133">
        <v>50000</v>
      </c>
      <c r="I50" s="133"/>
      <c r="J50" s="133"/>
    </row>
    <row r="51" spans="1:13" x14ac:dyDescent="0.2">
      <c r="A51" s="130" t="s">
        <v>251</v>
      </c>
      <c r="B51" s="131" t="s">
        <v>180</v>
      </c>
      <c r="C51" s="131" t="s">
        <v>246</v>
      </c>
      <c r="D51" s="131" t="s">
        <v>248</v>
      </c>
      <c r="E51" s="131" t="s">
        <v>454</v>
      </c>
      <c r="F51" s="132">
        <v>244</v>
      </c>
      <c r="G51" s="132">
        <v>226</v>
      </c>
      <c r="H51" s="133">
        <v>40000</v>
      </c>
      <c r="I51" s="133"/>
      <c r="J51" s="133"/>
    </row>
    <row r="52" spans="1:13" x14ac:dyDescent="0.2">
      <c r="A52" s="130" t="s">
        <v>253</v>
      </c>
      <c r="B52" s="131" t="s">
        <v>180</v>
      </c>
      <c r="C52" s="131" t="s">
        <v>246</v>
      </c>
      <c r="D52" s="131" t="s">
        <v>252</v>
      </c>
      <c r="E52" s="131" t="s">
        <v>455</v>
      </c>
      <c r="F52" s="132">
        <v>244</v>
      </c>
      <c r="G52" s="132">
        <v>310</v>
      </c>
      <c r="H52" s="133">
        <v>50000</v>
      </c>
      <c r="I52" s="133"/>
      <c r="J52" s="133"/>
    </row>
    <row r="53" spans="1:13" s="129" customFormat="1" x14ac:dyDescent="0.2">
      <c r="A53" s="134" t="s">
        <v>271</v>
      </c>
      <c r="B53" s="135"/>
      <c r="C53" s="135"/>
      <c r="D53" s="135"/>
      <c r="E53" s="135"/>
      <c r="F53" s="136"/>
      <c r="G53" s="136"/>
      <c r="H53" s="137">
        <f>H49+H50+H51+H52</f>
        <v>250000</v>
      </c>
      <c r="I53" s="137">
        <f>I49+I50+I51+I52</f>
        <v>0</v>
      </c>
      <c r="J53" s="137">
        <f>J49+J50+J51+J52</f>
        <v>0</v>
      </c>
    </row>
    <row r="54" spans="1:13" x14ac:dyDescent="0.2">
      <c r="A54" s="130" t="s">
        <v>269</v>
      </c>
      <c r="B54" s="131" t="s">
        <v>180</v>
      </c>
      <c r="C54" s="131" t="s">
        <v>43</v>
      </c>
      <c r="D54" s="131" t="s">
        <v>45</v>
      </c>
      <c r="E54" s="131" t="s">
        <v>456</v>
      </c>
      <c r="F54" s="132">
        <v>111</v>
      </c>
      <c r="G54" s="132">
        <v>211</v>
      </c>
      <c r="H54" s="133">
        <v>869300</v>
      </c>
      <c r="I54" s="133"/>
      <c r="J54" s="133"/>
      <c r="K54" s="323">
        <f>H54+H55+H56</f>
        <v>1141300</v>
      </c>
      <c r="M54" s="125">
        <v>100</v>
      </c>
    </row>
    <row r="55" spans="1:13" x14ac:dyDescent="0.2">
      <c r="A55" s="130" t="s">
        <v>272</v>
      </c>
      <c r="B55" s="131"/>
      <c r="C55" s="131"/>
      <c r="D55" s="131"/>
      <c r="E55" s="131"/>
      <c r="F55" s="132">
        <v>112</v>
      </c>
      <c r="G55" s="132">
        <v>212</v>
      </c>
      <c r="H55" s="133">
        <v>9000</v>
      </c>
      <c r="I55" s="133"/>
      <c r="J55" s="133"/>
    </row>
    <row r="56" spans="1:13" x14ac:dyDescent="0.2">
      <c r="A56" s="130" t="s">
        <v>270</v>
      </c>
      <c r="B56" s="131"/>
      <c r="C56" s="131"/>
      <c r="D56" s="131"/>
      <c r="E56" s="131"/>
      <c r="F56" s="132">
        <v>119</v>
      </c>
      <c r="G56" s="132">
        <v>213</v>
      </c>
      <c r="H56" s="133">
        <v>263000</v>
      </c>
      <c r="I56" s="133"/>
      <c r="J56" s="133"/>
    </row>
    <row r="57" spans="1:13" x14ac:dyDescent="0.2">
      <c r="A57" s="130" t="s">
        <v>274</v>
      </c>
      <c r="B57" s="131"/>
      <c r="C57" s="131"/>
      <c r="D57" s="131"/>
      <c r="E57" s="131"/>
      <c r="F57" s="355">
        <v>244</v>
      </c>
      <c r="G57" s="355">
        <v>222</v>
      </c>
      <c r="H57" s="356">
        <v>0</v>
      </c>
      <c r="I57" s="133"/>
      <c r="J57" s="133"/>
      <c r="K57" s="323">
        <f>H57+H58+H59+H60+H61</f>
        <v>394000</v>
      </c>
    </row>
    <row r="58" spans="1:13" x14ac:dyDescent="0.2">
      <c r="A58" s="130" t="s">
        <v>275</v>
      </c>
      <c r="B58" s="131"/>
      <c r="C58" s="131"/>
      <c r="D58" s="131"/>
      <c r="E58" s="131"/>
      <c r="F58" s="355">
        <v>244</v>
      </c>
      <c r="G58" s="355">
        <v>223</v>
      </c>
      <c r="H58" s="356">
        <v>350000</v>
      </c>
      <c r="I58" s="133"/>
      <c r="J58" s="133"/>
    </row>
    <row r="59" spans="1:13" x14ac:dyDescent="0.2">
      <c r="A59" s="130" t="s">
        <v>276</v>
      </c>
      <c r="B59" s="131"/>
      <c r="C59" s="131"/>
      <c r="D59" s="131"/>
      <c r="E59" s="131"/>
      <c r="F59" s="355">
        <v>244</v>
      </c>
      <c r="G59" s="355">
        <v>225</v>
      </c>
      <c r="H59" s="356">
        <v>0</v>
      </c>
      <c r="I59" s="133"/>
      <c r="J59" s="133"/>
      <c r="L59" s="360">
        <f>K57+K62</f>
        <v>397000</v>
      </c>
      <c r="M59" s="125">
        <v>200</v>
      </c>
    </row>
    <row r="60" spans="1:13" x14ac:dyDescent="0.2">
      <c r="A60" s="130" t="s">
        <v>277</v>
      </c>
      <c r="B60" s="131"/>
      <c r="C60" s="131"/>
      <c r="D60" s="131"/>
      <c r="E60" s="131"/>
      <c r="F60" s="355">
        <v>244</v>
      </c>
      <c r="G60" s="355">
        <v>226</v>
      </c>
      <c r="H60" s="356">
        <v>0</v>
      </c>
      <c r="I60" s="133"/>
      <c r="J60" s="133"/>
    </row>
    <row r="61" spans="1:13" x14ac:dyDescent="0.2">
      <c r="A61" s="130" t="s">
        <v>278</v>
      </c>
      <c r="B61" s="131"/>
      <c r="C61" s="131"/>
      <c r="D61" s="131"/>
      <c r="E61" s="131"/>
      <c r="F61" s="355">
        <v>244</v>
      </c>
      <c r="G61" s="355">
        <v>290</v>
      </c>
      <c r="H61" s="356">
        <v>44000</v>
      </c>
      <c r="I61" s="133"/>
      <c r="J61" s="133"/>
    </row>
    <row r="62" spans="1:13" x14ac:dyDescent="0.2">
      <c r="A62" s="130" t="s">
        <v>279</v>
      </c>
      <c r="B62" s="131"/>
      <c r="C62" s="131"/>
      <c r="D62" s="131"/>
      <c r="E62" s="131"/>
      <c r="F62" s="355">
        <v>244</v>
      </c>
      <c r="G62" s="355">
        <v>310</v>
      </c>
      <c r="H62" s="356">
        <v>0</v>
      </c>
      <c r="I62" s="133"/>
      <c r="J62" s="133"/>
      <c r="K62" s="323">
        <f>H62+H63</f>
        <v>3000</v>
      </c>
    </row>
    <row r="63" spans="1:13" x14ac:dyDescent="0.2">
      <c r="A63" s="130" t="s">
        <v>280</v>
      </c>
      <c r="B63" s="131"/>
      <c r="C63" s="131"/>
      <c r="D63" s="131"/>
      <c r="E63" s="131"/>
      <c r="F63" s="355">
        <v>244</v>
      </c>
      <c r="G63" s="355">
        <v>340</v>
      </c>
      <c r="H63" s="356">
        <v>3000</v>
      </c>
      <c r="I63" s="133"/>
      <c r="J63" s="133"/>
    </row>
    <row r="64" spans="1:13" x14ac:dyDescent="0.2">
      <c r="A64" s="130" t="s">
        <v>278</v>
      </c>
      <c r="B64" s="131"/>
      <c r="C64" s="131"/>
      <c r="D64" s="131"/>
      <c r="E64" s="131"/>
      <c r="F64" s="132">
        <v>851</v>
      </c>
      <c r="G64" s="132">
        <v>290</v>
      </c>
      <c r="H64" s="133">
        <v>6000</v>
      </c>
      <c r="I64" s="133"/>
      <c r="J64" s="133"/>
      <c r="K64" s="323">
        <f>H64+H65+H66</f>
        <v>26000</v>
      </c>
      <c r="M64" s="125">
        <v>800</v>
      </c>
    </row>
    <row r="65" spans="1:10" x14ac:dyDescent="0.2">
      <c r="A65" s="130" t="s">
        <v>278</v>
      </c>
      <c r="B65" s="131"/>
      <c r="C65" s="131"/>
      <c r="D65" s="131"/>
      <c r="E65" s="131"/>
      <c r="F65" s="132">
        <v>852</v>
      </c>
      <c r="G65" s="132">
        <v>290</v>
      </c>
      <c r="H65" s="133">
        <v>0</v>
      </c>
      <c r="I65" s="133"/>
      <c r="J65" s="133"/>
    </row>
    <row r="66" spans="1:10" x14ac:dyDescent="0.2">
      <c r="A66" s="130" t="s">
        <v>464</v>
      </c>
      <c r="B66" s="131"/>
      <c r="C66" s="131"/>
      <c r="D66" s="131"/>
      <c r="E66" s="131"/>
      <c r="F66" s="132">
        <v>853</v>
      </c>
      <c r="G66" s="132">
        <v>290</v>
      </c>
      <c r="H66" s="133">
        <v>20000</v>
      </c>
      <c r="I66" s="133"/>
      <c r="J66" s="133"/>
    </row>
    <row r="67" spans="1:10" s="129" customFormat="1" x14ac:dyDescent="0.2">
      <c r="A67" s="134" t="s">
        <v>290</v>
      </c>
      <c r="B67" s="135"/>
      <c r="C67" s="135"/>
      <c r="D67" s="135"/>
      <c r="E67" s="135"/>
      <c r="F67" s="136"/>
      <c r="G67" s="136"/>
      <c r="H67" s="137">
        <f>H54+H55+H56+H57+H58+H59+H60+H61+H62+H63+H64+H65+H66</f>
        <v>1564300</v>
      </c>
      <c r="I67" s="137">
        <f>I54+I55+I56+I57+I58+I59+I60+I61+I62+I63+I64+I65</f>
        <v>0</v>
      </c>
      <c r="J67" s="137">
        <f>J54+J55+J56+J57+J58+J59+J60+J61+J62+J63+J64+J65</f>
        <v>0</v>
      </c>
    </row>
    <row r="68" spans="1:10" x14ac:dyDescent="0.2">
      <c r="A68" s="130" t="s">
        <v>41</v>
      </c>
      <c r="B68" s="131" t="s">
        <v>180</v>
      </c>
      <c r="C68" s="131" t="s">
        <v>13</v>
      </c>
      <c r="D68" s="131" t="s">
        <v>14</v>
      </c>
      <c r="E68" s="131" t="s">
        <v>458</v>
      </c>
      <c r="F68" s="132">
        <v>244</v>
      </c>
      <c r="G68" s="132">
        <v>310</v>
      </c>
      <c r="H68" s="133">
        <v>0</v>
      </c>
      <c r="I68" s="133"/>
      <c r="J68" s="133"/>
    </row>
    <row r="69" spans="1:10" s="129" customFormat="1" x14ac:dyDescent="0.2">
      <c r="A69" s="134" t="s">
        <v>271</v>
      </c>
      <c r="B69" s="135"/>
      <c r="C69" s="135"/>
      <c r="D69" s="135"/>
      <c r="E69" s="135"/>
      <c r="F69" s="136"/>
      <c r="G69" s="136"/>
      <c r="H69" s="137">
        <f>H68</f>
        <v>0</v>
      </c>
      <c r="I69" s="137">
        <f>I68</f>
        <v>0</v>
      </c>
      <c r="J69" s="137">
        <f>J68</f>
        <v>0</v>
      </c>
    </row>
    <row r="70" spans="1:10" x14ac:dyDescent="0.2">
      <c r="A70" s="130" t="s">
        <v>256</v>
      </c>
      <c r="B70" s="131" t="s">
        <v>180</v>
      </c>
      <c r="C70" s="131" t="s">
        <v>49</v>
      </c>
      <c r="D70" s="131" t="s">
        <v>51</v>
      </c>
      <c r="E70" s="131" t="s">
        <v>459</v>
      </c>
      <c r="F70" s="132">
        <v>540</v>
      </c>
      <c r="G70" s="132">
        <v>251</v>
      </c>
      <c r="H70" s="133">
        <v>12000</v>
      </c>
      <c r="I70" s="133"/>
      <c r="J70" s="133"/>
    </row>
    <row r="71" spans="1:10" s="129" customFormat="1" x14ac:dyDescent="0.2">
      <c r="A71" s="134" t="s">
        <v>271</v>
      </c>
      <c r="B71" s="135"/>
      <c r="C71" s="135"/>
      <c r="D71" s="135"/>
      <c r="E71" s="135"/>
      <c r="F71" s="136"/>
      <c r="G71" s="136"/>
      <c r="H71" s="137">
        <f>H70</f>
        <v>12000</v>
      </c>
      <c r="I71" s="137">
        <f>I70</f>
        <v>0</v>
      </c>
      <c r="J71" s="137">
        <f>J70</f>
        <v>0</v>
      </c>
    </row>
    <row r="72" spans="1:10" s="129" customFormat="1" x14ac:dyDescent="0.2">
      <c r="A72" s="134" t="s">
        <v>292</v>
      </c>
      <c r="B72" s="135"/>
      <c r="C72" s="135"/>
      <c r="D72" s="135"/>
      <c r="E72" s="135"/>
      <c r="F72" s="136"/>
      <c r="G72" s="136"/>
      <c r="H72" s="137">
        <f>H7+H23+H25+H39+H41+H45+H47+H48+H53+H67+H69+H71</f>
        <v>7241856</v>
      </c>
      <c r="I72" s="137">
        <f t="shared" ref="I72:J72" si="0">I7+I23+I25+I39+I41+I45+I47+I48+I53+I67+I69+I71</f>
        <v>0</v>
      </c>
      <c r="J72" s="137">
        <f t="shared" si="0"/>
        <v>0</v>
      </c>
    </row>
    <row r="74" spans="1:10" x14ac:dyDescent="0.2">
      <c r="A74" s="125" t="s">
        <v>466</v>
      </c>
      <c r="E74" s="138" t="s">
        <v>467</v>
      </c>
    </row>
    <row r="76" spans="1:10" x14ac:dyDescent="0.2">
      <c r="A76" s="125" t="s">
        <v>361</v>
      </c>
      <c r="E76" s="138" t="s">
        <v>349</v>
      </c>
    </row>
  </sheetData>
  <mergeCells count="2">
    <mergeCell ref="A1:J1"/>
    <mergeCell ref="A2:J2"/>
  </mergeCells>
  <pageMargins left="0.39370078740157483" right="0.39370078740157483" top="0.39370078740157483" bottom="0.39370078740157483" header="0.51181102362204722" footer="0.51181102362204722"/>
  <pageSetup paperSize="9" scale="98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workbookViewId="0">
      <selection activeCell="D5" sqref="D5"/>
    </sheetView>
  </sheetViews>
  <sheetFormatPr defaultColWidth="9.1640625" defaultRowHeight="12" x14ac:dyDescent="0.2"/>
  <cols>
    <col min="1" max="1" width="55.33203125" style="69" customWidth="1"/>
    <col min="2" max="2" width="17.6640625" style="69" customWidth="1"/>
    <col min="3" max="3" width="19.1640625" style="69" customWidth="1"/>
    <col min="4" max="4" width="37.6640625" style="69" customWidth="1"/>
    <col min="5" max="5" width="0.1640625" style="69" customWidth="1"/>
    <col min="6" max="6" width="9.1640625" style="69" hidden="1" customWidth="1"/>
    <col min="7" max="16384" width="9.1640625" style="69"/>
  </cols>
  <sheetData>
    <row r="1" spans="1:4" x14ac:dyDescent="0.2">
      <c r="A1" s="109"/>
      <c r="B1" s="109"/>
      <c r="C1" s="109"/>
      <c r="D1" s="213" t="s">
        <v>336</v>
      </c>
    </row>
    <row r="2" spans="1:4" x14ac:dyDescent="0.2">
      <c r="A2" s="109"/>
      <c r="B2" s="109"/>
      <c r="C2" s="109"/>
      <c r="D2" s="213" t="s">
        <v>341</v>
      </c>
    </row>
    <row r="3" spans="1:4" x14ac:dyDescent="0.2">
      <c r="A3" s="109"/>
      <c r="B3" s="109"/>
      <c r="C3" s="109"/>
      <c r="D3" s="213" t="s">
        <v>338</v>
      </c>
    </row>
    <row r="4" spans="1:4" ht="50.25" customHeight="1" x14ac:dyDescent="0.2">
      <c r="A4" s="109"/>
      <c r="B4" s="109"/>
      <c r="C4" s="109"/>
      <c r="D4" s="214" t="s">
        <v>535</v>
      </c>
    </row>
    <row r="5" spans="1:4" x14ac:dyDescent="0.2">
      <c r="A5" s="109"/>
      <c r="B5" s="109"/>
      <c r="C5" s="109"/>
      <c r="D5" s="213" t="s">
        <v>585</v>
      </c>
    </row>
    <row r="6" spans="1:4" x14ac:dyDescent="0.2">
      <c r="A6" s="109"/>
      <c r="B6" s="109"/>
      <c r="C6" s="109"/>
      <c r="D6" s="109"/>
    </row>
    <row r="7" spans="1:4" x14ac:dyDescent="0.2">
      <c r="A7" s="109"/>
      <c r="B7" s="109"/>
      <c r="C7" s="109"/>
      <c r="D7" s="109"/>
    </row>
    <row r="8" spans="1:4" x14ac:dyDescent="0.2">
      <c r="A8" s="109"/>
      <c r="B8" s="109"/>
      <c r="C8" s="109"/>
      <c r="D8" s="109"/>
    </row>
    <row r="9" spans="1:4" ht="63" customHeight="1" x14ac:dyDescent="0.2">
      <c r="A9" s="540" t="s">
        <v>536</v>
      </c>
      <c r="B9" s="540"/>
      <c r="C9" s="540"/>
      <c r="D9" s="540"/>
    </row>
    <row r="10" spans="1:4" x14ac:dyDescent="0.2">
      <c r="A10" s="226" t="s">
        <v>68</v>
      </c>
      <c r="B10" s="226"/>
      <c r="C10" s="226"/>
      <c r="D10" s="227" t="s">
        <v>342</v>
      </c>
    </row>
    <row r="11" spans="1:4" x14ac:dyDescent="0.2">
      <c r="A11" s="180" t="s">
        <v>78</v>
      </c>
      <c r="B11" s="215" t="s">
        <v>343</v>
      </c>
      <c r="C11" s="215" t="s">
        <v>345</v>
      </c>
      <c r="D11" s="215" t="s">
        <v>537</v>
      </c>
    </row>
    <row r="12" spans="1:4" x14ac:dyDescent="0.2">
      <c r="A12" s="228" t="s">
        <v>96</v>
      </c>
      <c r="B12" s="223">
        <v>0</v>
      </c>
      <c r="C12" s="223">
        <v>0</v>
      </c>
      <c r="D12" s="223">
        <v>0</v>
      </c>
    </row>
    <row r="13" spans="1:4" x14ac:dyDescent="0.2">
      <c r="A13" s="228" t="s">
        <v>97</v>
      </c>
      <c r="B13" s="223">
        <v>0</v>
      </c>
      <c r="C13" s="223">
        <v>0</v>
      </c>
      <c r="D13" s="223">
        <v>0</v>
      </c>
    </row>
    <row r="14" spans="1:4" ht="24" x14ac:dyDescent="0.2">
      <c r="A14" s="229" t="s">
        <v>82</v>
      </c>
      <c r="B14" s="223">
        <v>0</v>
      </c>
      <c r="C14" s="223">
        <v>0</v>
      </c>
      <c r="D14" s="223">
        <v>0</v>
      </c>
    </row>
    <row r="15" spans="1:4" ht="24" x14ac:dyDescent="0.2">
      <c r="A15" s="181" t="s">
        <v>210</v>
      </c>
      <c r="B15" s="223">
        <v>0</v>
      </c>
      <c r="C15" s="223">
        <v>0</v>
      </c>
      <c r="D15" s="223">
        <v>0</v>
      </c>
    </row>
    <row r="16" spans="1:4" ht="24" x14ac:dyDescent="0.2">
      <c r="A16" s="181" t="s">
        <v>344</v>
      </c>
      <c r="B16" s="223">
        <v>0</v>
      </c>
      <c r="C16" s="223">
        <v>0</v>
      </c>
      <c r="D16" s="223">
        <v>0</v>
      </c>
    </row>
    <row r="17" spans="1:8" x14ac:dyDescent="0.2">
      <c r="A17" s="182"/>
      <c r="B17" s="109"/>
      <c r="C17" s="109"/>
      <c r="D17" s="109"/>
    </row>
    <row r="18" spans="1:8" x14ac:dyDescent="0.2">
      <c r="A18" s="182"/>
      <c r="B18" s="109"/>
      <c r="C18" s="109"/>
      <c r="D18" s="109"/>
    </row>
    <row r="19" spans="1:8" x14ac:dyDescent="0.2">
      <c r="A19" s="182"/>
      <c r="B19" s="109"/>
      <c r="C19" s="109"/>
      <c r="D19" s="109"/>
    </row>
    <row r="20" spans="1:8" x14ac:dyDescent="0.2">
      <c r="A20" s="182"/>
      <c r="B20" s="109"/>
      <c r="C20" s="109"/>
      <c r="D20" s="109"/>
    </row>
    <row r="21" spans="1:8" x14ac:dyDescent="0.2">
      <c r="A21" s="182"/>
      <c r="B21" s="109"/>
      <c r="C21" s="109"/>
      <c r="D21" s="109"/>
    </row>
    <row r="22" spans="1:8" x14ac:dyDescent="0.2">
      <c r="A22" s="182"/>
      <c r="B22" s="109"/>
      <c r="C22" s="109"/>
      <c r="D22" s="109"/>
    </row>
    <row r="23" spans="1:8" x14ac:dyDescent="0.2">
      <c r="A23" s="182"/>
      <c r="B23" s="109"/>
      <c r="C23" s="109"/>
      <c r="D23" s="109"/>
    </row>
    <row r="24" spans="1:8" x14ac:dyDescent="0.2">
      <c r="A24" t="s">
        <v>555</v>
      </c>
      <c r="B24"/>
      <c r="C24"/>
      <c r="D24" t="s">
        <v>467</v>
      </c>
      <c r="E24"/>
      <c r="F24"/>
      <c r="G24"/>
      <c r="H24"/>
    </row>
    <row r="25" spans="1:8" x14ac:dyDescent="0.2">
      <c r="A25"/>
      <c r="B25"/>
      <c r="C25"/>
      <c r="D25"/>
      <c r="E25"/>
      <c r="F25"/>
      <c r="G25"/>
      <c r="H25"/>
    </row>
    <row r="26" spans="1:8" x14ac:dyDescent="0.2">
      <c r="A26" t="s">
        <v>348</v>
      </c>
      <c r="B26"/>
      <c r="C26"/>
      <c r="D26" t="s">
        <v>349</v>
      </c>
      <c r="E26"/>
      <c r="F26"/>
      <c r="G26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t="s">
        <v>312</v>
      </c>
      <c r="B28"/>
      <c r="C28"/>
      <c r="D28"/>
      <c r="E28"/>
      <c r="F28"/>
      <c r="G28"/>
      <c r="H28"/>
    </row>
    <row r="29" spans="1:8" x14ac:dyDescent="0.2">
      <c r="A29" t="s">
        <v>348</v>
      </c>
      <c r="B29"/>
      <c r="C29"/>
      <c r="D29" t="s">
        <v>349</v>
      </c>
      <c r="E29"/>
      <c r="F29"/>
      <c r="G29"/>
      <c r="H29"/>
    </row>
    <row r="30" spans="1:8" x14ac:dyDescent="0.2">
      <c r="A30"/>
      <c r="B30"/>
      <c r="C30"/>
      <c r="D30"/>
      <c r="E30"/>
      <c r="F30"/>
      <c r="G30"/>
      <c r="H30"/>
    </row>
    <row r="31" spans="1:8" x14ac:dyDescent="0.2">
      <c r="A31" t="s">
        <v>358</v>
      </c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3" spans="1:4" x14ac:dyDescent="0.2">
      <c r="A33" s="109"/>
      <c r="B33" s="109"/>
      <c r="C33" s="109"/>
      <c r="D33" s="109"/>
    </row>
    <row r="34" spans="1:4" x14ac:dyDescent="0.2">
      <c r="A34" s="109"/>
      <c r="B34" s="109"/>
      <c r="C34" s="109"/>
      <c r="D34" s="109"/>
    </row>
    <row r="35" spans="1:4" x14ac:dyDescent="0.2">
      <c r="A35" s="109"/>
      <c r="B35" s="109"/>
      <c r="C35" s="109"/>
      <c r="D35" s="109"/>
    </row>
    <row r="36" spans="1:4" x14ac:dyDescent="0.2">
      <c r="A36" s="109"/>
      <c r="B36" s="109"/>
      <c r="C36" s="109"/>
      <c r="D36" s="109"/>
    </row>
    <row r="37" spans="1:4" x14ac:dyDescent="0.2">
      <c r="A37" s="109"/>
      <c r="B37" s="109"/>
      <c r="C37" s="109"/>
      <c r="D37" s="109"/>
    </row>
    <row r="38" spans="1:4" x14ac:dyDescent="0.2">
      <c r="A38" s="109"/>
      <c r="B38" s="109"/>
      <c r="C38" s="109"/>
      <c r="D38" s="109"/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0" workbookViewId="0">
      <selection activeCell="F5" sqref="F5"/>
    </sheetView>
  </sheetViews>
  <sheetFormatPr defaultColWidth="32" defaultRowHeight="12" x14ac:dyDescent="0.2"/>
  <cols>
    <col min="1" max="1" width="10" style="109" customWidth="1"/>
    <col min="2" max="5" width="32" style="109"/>
    <col min="6" max="6" width="39" style="109" customWidth="1"/>
    <col min="7" max="16384" width="32" style="109"/>
  </cols>
  <sheetData>
    <row r="1" spans="1:6" x14ac:dyDescent="0.2">
      <c r="F1" s="213" t="s">
        <v>356</v>
      </c>
    </row>
    <row r="2" spans="1:6" x14ac:dyDescent="0.2">
      <c r="F2" s="213" t="s">
        <v>341</v>
      </c>
    </row>
    <row r="3" spans="1:6" x14ac:dyDescent="0.2">
      <c r="F3" s="213" t="s">
        <v>338</v>
      </c>
    </row>
    <row r="4" spans="1:6" ht="36.75" customHeight="1" x14ac:dyDescent="0.2">
      <c r="F4" s="214" t="s">
        <v>538</v>
      </c>
    </row>
    <row r="5" spans="1:6" x14ac:dyDescent="0.2">
      <c r="F5" s="213" t="s">
        <v>586</v>
      </c>
    </row>
    <row r="9" spans="1:6" x14ac:dyDescent="0.2">
      <c r="B9" s="538" t="s">
        <v>539</v>
      </c>
      <c r="C9" s="538"/>
      <c r="D9" s="538"/>
      <c r="E9" s="538"/>
      <c r="F9" s="538"/>
    </row>
    <row r="10" spans="1:6" x14ac:dyDescent="0.2">
      <c r="B10" s="230"/>
      <c r="C10" s="230"/>
      <c r="D10" s="230"/>
      <c r="E10" s="230"/>
      <c r="F10" s="230"/>
    </row>
    <row r="11" spans="1:6" x14ac:dyDescent="0.2">
      <c r="B11" s="231" t="s">
        <v>540</v>
      </c>
      <c r="C11" s="231"/>
      <c r="D11" s="231"/>
      <c r="E11" s="231"/>
      <c r="F11" s="231"/>
    </row>
    <row r="12" spans="1:6" x14ac:dyDescent="0.2">
      <c r="B12" s="231"/>
      <c r="C12" s="231"/>
      <c r="D12" s="231"/>
      <c r="E12" s="231"/>
      <c r="F12" s="231"/>
    </row>
    <row r="13" spans="1:6" x14ac:dyDescent="0.2">
      <c r="B13" s="231"/>
      <c r="C13" s="231"/>
      <c r="D13" s="231"/>
      <c r="E13" s="231"/>
      <c r="F13" s="231"/>
    </row>
    <row r="14" spans="1:6" x14ac:dyDescent="0.2">
      <c r="B14" s="542" t="s">
        <v>98</v>
      </c>
      <c r="C14" s="542"/>
      <c r="D14" s="542"/>
      <c r="E14" s="542"/>
      <c r="F14" s="542"/>
    </row>
    <row r="15" spans="1:6" ht="24" x14ac:dyDescent="0.2">
      <c r="A15" s="103" t="s">
        <v>99</v>
      </c>
      <c r="B15" s="215" t="s">
        <v>100</v>
      </c>
      <c r="C15" s="217" t="s">
        <v>101</v>
      </c>
      <c r="D15" s="215" t="s">
        <v>102</v>
      </c>
      <c r="E15" s="215" t="s">
        <v>103</v>
      </c>
      <c r="F15" s="215" t="s">
        <v>104</v>
      </c>
    </row>
    <row r="16" spans="1:6" x14ac:dyDescent="0.2">
      <c r="A16" s="232">
        <v>1</v>
      </c>
      <c r="B16" s="215">
        <v>2</v>
      </c>
      <c r="C16" s="215">
        <v>3</v>
      </c>
      <c r="D16" s="215">
        <v>4</v>
      </c>
      <c r="E16" s="215">
        <v>5</v>
      </c>
      <c r="F16" s="215">
        <v>6</v>
      </c>
    </row>
    <row r="17" spans="1:9" x14ac:dyDescent="0.2">
      <c r="A17" s="223"/>
      <c r="B17" s="233" t="s">
        <v>105</v>
      </c>
      <c r="C17" s="234" t="s">
        <v>105</v>
      </c>
      <c r="D17" s="234" t="s">
        <v>105</v>
      </c>
      <c r="E17" s="234" t="s">
        <v>105</v>
      </c>
      <c r="F17" s="234" t="s">
        <v>105</v>
      </c>
    </row>
    <row r="19" spans="1:9" ht="43.5" customHeight="1" x14ac:dyDescent="0.2">
      <c r="B19" s="543" t="s">
        <v>355</v>
      </c>
      <c r="C19" s="543"/>
      <c r="D19" s="543"/>
      <c r="E19" s="543"/>
      <c r="F19" s="543"/>
    </row>
    <row r="21" spans="1:9" ht="51" customHeight="1" x14ac:dyDescent="0.2">
      <c r="B21" s="476" t="s">
        <v>346</v>
      </c>
      <c r="C21" s="476"/>
      <c r="D21" s="471" t="s">
        <v>347</v>
      </c>
      <c r="E21" s="544"/>
      <c r="F21" s="472"/>
    </row>
    <row r="22" spans="1:9" x14ac:dyDescent="0.2">
      <c r="B22" s="541" t="s">
        <v>105</v>
      </c>
      <c r="C22" s="541"/>
      <c r="D22" s="541" t="s">
        <v>105</v>
      </c>
      <c r="E22" s="541"/>
      <c r="F22" s="541"/>
    </row>
    <row r="25" spans="1:9" x14ac:dyDescent="0.2">
      <c r="B25" t="s">
        <v>555</v>
      </c>
      <c r="C25"/>
      <c r="D25"/>
      <c r="E25" t="s">
        <v>467</v>
      </c>
      <c r="F25"/>
      <c r="G25"/>
      <c r="H25"/>
      <c r="I25"/>
    </row>
    <row r="26" spans="1:9" x14ac:dyDescent="0.2">
      <c r="B26"/>
      <c r="C26"/>
      <c r="D26"/>
      <c r="E26"/>
      <c r="F26"/>
      <c r="G26"/>
      <c r="H26"/>
      <c r="I26"/>
    </row>
    <row r="27" spans="1:9" x14ac:dyDescent="0.2">
      <c r="B27" t="s">
        <v>348</v>
      </c>
      <c r="C27"/>
      <c r="D27"/>
      <c r="E27" t="s">
        <v>349</v>
      </c>
      <c r="F27"/>
      <c r="G27"/>
      <c r="H27"/>
      <c r="I27"/>
    </row>
    <row r="28" spans="1:9" x14ac:dyDescent="0.2">
      <c r="B28"/>
      <c r="C28"/>
      <c r="D28"/>
      <c r="E28"/>
      <c r="F28"/>
      <c r="G28"/>
      <c r="H28"/>
      <c r="I28"/>
    </row>
    <row r="29" spans="1:9" x14ac:dyDescent="0.2">
      <c r="B29" t="s">
        <v>312</v>
      </c>
      <c r="C29"/>
      <c r="D29"/>
      <c r="E29"/>
      <c r="F29"/>
      <c r="G29"/>
      <c r="H29"/>
      <c r="I29"/>
    </row>
    <row r="30" spans="1:9" x14ac:dyDescent="0.2">
      <c r="B30" t="s">
        <v>348</v>
      </c>
      <c r="C30"/>
      <c r="D30"/>
      <c r="E30" t="s">
        <v>349</v>
      </c>
      <c r="F30"/>
      <c r="G30"/>
      <c r="H30"/>
      <c r="I30"/>
    </row>
    <row r="31" spans="1:9" x14ac:dyDescent="0.2">
      <c r="B31"/>
      <c r="C31"/>
      <c r="D31"/>
      <c r="E31"/>
      <c r="F31"/>
      <c r="G31"/>
      <c r="H31"/>
      <c r="I31"/>
    </row>
    <row r="32" spans="1:9" x14ac:dyDescent="0.2">
      <c r="B32" t="s">
        <v>358</v>
      </c>
      <c r="C32"/>
      <c r="D32"/>
      <c r="E32"/>
      <c r="F32"/>
      <c r="G32"/>
      <c r="H32"/>
      <c r="I32"/>
    </row>
    <row r="33" spans="2:9" x14ac:dyDescent="0.2">
      <c r="B33"/>
      <c r="C33"/>
      <c r="D33"/>
      <c r="E33"/>
      <c r="F33"/>
      <c r="G33"/>
      <c r="H33"/>
      <c r="I33"/>
    </row>
  </sheetData>
  <mergeCells count="7">
    <mergeCell ref="B22:C22"/>
    <mergeCell ref="D22:F22"/>
    <mergeCell ref="B9:F9"/>
    <mergeCell ref="B14:F14"/>
    <mergeCell ref="B19:F19"/>
    <mergeCell ref="B21:C21"/>
    <mergeCell ref="D21:F2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K1" sqref="K1:S3"/>
    </sheetView>
  </sheetViews>
  <sheetFormatPr defaultRowHeight="11.25" x14ac:dyDescent="0.2"/>
  <cols>
    <col min="2" max="2" width="6.5" customWidth="1"/>
    <col min="5" max="5" width="7.33203125" customWidth="1"/>
    <col min="6" max="6" width="8" customWidth="1"/>
    <col min="7" max="7" width="6.6640625" customWidth="1"/>
    <col min="8" max="8" width="7.5" customWidth="1"/>
    <col min="9" max="9" width="4.5" customWidth="1"/>
    <col min="10" max="10" width="6.5" customWidth="1"/>
    <col min="11" max="11" width="9.5" customWidth="1"/>
    <col min="12" max="12" width="9.33203125" customWidth="1"/>
    <col min="14" max="14" width="7.6640625" customWidth="1"/>
    <col min="15" max="15" width="6.33203125" hidden="1" customWidth="1"/>
    <col min="17" max="17" width="1.33203125" customWidth="1"/>
    <col min="19" max="19" width="2.33203125" customWidth="1"/>
    <col min="20" max="20" width="8.5" customWidth="1"/>
    <col min="21" max="21" width="8.33203125" customWidth="1"/>
  </cols>
  <sheetData>
    <row r="1" spans="1:22" x14ac:dyDescent="0.2">
      <c r="K1" s="545" t="s">
        <v>587</v>
      </c>
      <c r="L1" s="545"/>
      <c r="M1" s="545"/>
      <c r="N1" s="545"/>
      <c r="O1" s="545"/>
      <c r="P1" s="545"/>
      <c r="Q1" s="545"/>
      <c r="R1" s="545"/>
      <c r="S1" s="545"/>
    </row>
    <row r="2" spans="1:22" x14ac:dyDescent="0.2">
      <c r="K2" s="545"/>
      <c r="L2" s="545"/>
      <c r="M2" s="545"/>
      <c r="N2" s="545"/>
      <c r="O2" s="545"/>
      <c r="P2" s="545"/>
      <c r="Q2" s="545"/>
      <c r="R2" s="545"/>
      <c r="S2" s="545"/>
    </row>
    <row r="3" spans="1:22" ht="25.5" customHeight="1" x14ac:dyDescent="0.2">
      <c r="K3" s="545"/>
      <c r="L3" s="545"/>
      <c r="M3" s="545"/>
      <c r="N3" s="545"/>
      <c r="O3" s="545"/>
      <c r="P3" s="545"/>
      <c r="Q3" s="545"/>
      <c r="R3" s="545"/>
      <c r="S3" s="545"/>
    </row>
    <row r="5" spans="1:22" x14ac:dyDescent="0.2">
      <c r="A5" s="546" t="s">
        <v>554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</row>
    <row r="6" spans="1:22" ht="34.9" customHeight="1" thickBot="1" x14ac:dyDescent="0.25">
      <c r="A6" s="547"/>
      <c r="B6" s="547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N6" s="547"/>
      <c r="O6" s="547"/>
      <c r="P6" s="547"/>
      <c r="Q6" s="547"/>
      <c r="R6" s="547"/>
      <c r="S6" s="547"/>
    </row>
    <row r="7" spans="1:22" ht="11.25" customHeight="1" x14ac:dyDescent="0.2">
      <c r="A7" s="548" t="s">
        <v>293</v>
      </c>
      <c r="B7" s="548"/>
      <c r="C7" s="552" t="s">
        <v>544</v>
      </c>
      <c r="D7" s="553"/>
      <c r="E7" s="552" t="s">
        <v>541</v>
      </c>
      <c r="F7" s="558"/>
      <c r="G7" s="558"/>
      <c r="H7" s="558"/>
      <c r="I7" s="552" t="s">
        <v>566</v>
      </c>
      <c r="J7" s="558"/>
      <c r="K7" s="558"/>
      <c r="L7" s="553"/>
      <c r="M7" s="559" t="s">
        <v>551</v>
      </c>
      <c r="N7" s="559"/>
      <c r="O7" s="559"/>
      <c r="P7" s="559"/>
      <c r="Q7" s="559"/>
      <c r="R7" s="559"/>
      <c r="S7" s="559"/>
      <c r="T7" s="559"/>
      <c r="U7" s="559"/>
      <c r="V7" s="560"/>
    </row>
    <row r="8" spans="1:22" x14ac:dyDescent="0.2">
      <c r="A8" s="549"/>
      <c r="B8" s="550"/>
      <c r="C8" s="554"/>
      <c r="D8" s="555"/>
      <c r="E8" s="554"/>
      <c r="F8" s="550"/>
      <c r="G8" s="550"/>
      <c r="H8" s="550"/>
      <c r="I8" s="554"/>
      <c r="J8" s="550"/>
      <c r="K8" s="550"/>
      <c r="L8" s="555"/>
      <c r="M8" s="561"/>
      <c r="N8" s="562"/>
      <c r="O8" s="562"/>
      <c r="P8" s="562"/>
      <c r="Q8" s="562"/>
      <c r="R8" s="562"/>
      <c r="S8" s="561"/>
      <c r="T8" s="562"/>
      <c r="U8" s="562"/>
      <c r="V8" s="563"/>
    </row>
    <row r="9" spans="1:22" x14ac:dyDescent="0.2">
      <c r="A9" s="549"/>
      <c r="B9" s="550"/>
      <c r="C9" s="554"/>
      <c r="D9" s="555"/>
      <c r="E9" s="554"/>
      <c r="F9" s="550"/>
      <c r="G9" s="550"/>
      <c r="H9" s="550"/>
      <c r="I9" s="554"/>
      <c r="J9" s="550"/>
      <c r="K9" s="550"/>
      <c r="L9" s="555"/>
      <c r="M9" s="561"/>
      <c r="N9" s="562"/>
      <c r="O9" s="562"/>
      <c r="P9" s="562"/>
      <c r="Q9" s="562"/>
      <c r="R9" s="562"/>
      <c r="S9" s="561"/>
      <c r="T9" s="562"/>
      <c r="U9" s="562"/>
      <c r="V9" s="563"/>
    </row>
    <row r="10" spans="1:22" ht="60" customHeight="1" x14ac:dyDescent="0.2">
      <c r="A10" s="549"/>
      <c r="B10" s="550"/>
      <c r="C10" s="556"/>
      <c r="D10" s="557"/>
      <c r="E10" s="556"/>
      <c r="F10" s="551"/>
      <c r="G10" s="551"/>
      <c r="H10" s="551"/>
      <c r="I10" s="556"/>
      <c r="J10" s="551"/>
      <c r="K10" s="551"/>
      <c r="L10" s="557"/>
      <c r="M10" s="564"/>
      <c r="N10" s="564"/>
      <c r="O10" s="564"/>
      <c r="P10" s="564"/>
      <c r="Q10" s="564"/>
      <c r="R10" s="564"/>
      <c r="S10" s="564"/>
      <c r="T10" s="564"/>
      <c r="U10" s="564"/>
      <c r="V10" s="565"/>
    </row>
    <row r="11" spans="1:22" ht="11.25" customHeight="1" x14ac:dyDescent="0.2">
      <c r="A11" s="549"/>
      <c r="B11" s="550"/>
      <c r="C11" s="566" t="s">
        <v>15</v>
      </c>
      <c r="D11" s="569" t="s">
        <v>295</v>
      </c>
      <c r="E11" s="566" t="s">
        <v>296</v>
      </c>
      <c r="F11" s="572" t="s">
        <v>297</v>
      </c>
      <c r="G11" s="572" t="s">
        <v>298</v>
      </c>
      <c r="H11" s="572" t="s">
        <v>299</v>
      </c>
      <c r="I11" s="566" t="s">
        <v>300</v>
      </c>
      <c r="J11" s="572" t="s">
        <v>301</v>
      </c>
      <c r="K11" s="572" t="s">
        <v>302</v>
      </c>
      <c r="L11" s="569" t="s">
        <v>303</v>
      </c>
      <c r="M11" s="576" t="s">
        <v>304</v>
      </c>
      <c r="N11" s="581" t="s">
        <v>305</v>
      </c>
      <c r="O11" s="582"/>
      <c r="P11" s="582"/>
      <c r="Q11" s="582"/>
      <c r="R11" s="582"/>
      <c r="S11" s="583"/>
      <c r="T11" s="572" t="s">
        <v>306</v>
      </c>
      <c r="U11" s="572" t="s">
        <v>307</v>
      </c>
      <c r="V11" s="572" t="s">
        <v>308</v>
      </c>
    </row>
    <row r="12" spans="1:22" x14ac:dyDescent="0.2">
      <c r="A12" s="549"/>
      <c r="B12" s="550"/>
      <c r="C12" s="567"/>
      <c r="D12" s="570"/>
      <c r="E12" s="567"/>
      <c r="F12" s="573"/>
      <c r="G12" s="573"/>
      <c r="H12" s="573"/>
      <c r="I12" s="567"/>
      <c r="J12" s="573"/>
      <c r="K12" s="573"/>
      <c r="L12" s="570"/>
      <c r="M12" s="578"/>
      <c r="N12" s="575" t="s">
        <v>309</v>
      </c>
      <c r="O12" s="576"/>
      <c r="P12" s="575" t="s">
        <v>302</v>
      </c>
      <c r="Q12" s="576"/>
      <c r="R12" s="575" t="s">
        <v>303</v>
      </c>
      <c r="S12" s="576"/>
      <c r="T12" s="573"/>
      <c r="U12" s="573"/>
      <c r="V12" s="573"/>
    </row>
    <row r="13" spans="1:22" x14ac:dyDescent="0.2">
      <c r="A13" s="549"/>
      <c r="B13" s="550"/>
      <c r="C13" s="567"/>
      <c r="D13" s="570"/>
      <c r="E13" s="567"/>
      <c r="F13" s="573"/>
      <c r="G13" s="573"/>
      <c r="H13" s="573"/>
      <c r="I13" s="567"/>
      <c r="J13" s="573"/>
      <c r="K13" s="573"/>
      <c r="L13" s="570"/>
      <c r="M13" s="578"/>
      <c r="N13" s="577"/>
      <c r="O13" s="578"/>
      <c r="P13" s="577"/>
      <c r="Q13" s="578"/>
      <c r="R13" s="577"/>
      <c r="S13" s="578"/>
      <c r="T13" s="573"/>
      <c r="U13" s="573"/>
      <c r="V13" s="573"/>
    </row>
    <row r="14" spans="1:22" ht="207.75" customHeight="1" x14ac:dyDescent="0.2">
      <c r="A14" s="551"/>
      <c r="B14" s="551"/>
      <c r="C14" s="568"/>
      <c r="D14" s="571"/>
      <c r="E14" s="568"/>
      <c r="F14" s="574"/>
      <c r="G14" s="574"/>
      <c r="H14" s="574"/>
      <c r="I14" s="568"/>
      <c r="J14" s="574"/>
      <c r="K14" s="574"/>
      <c r="L14" s="571"/>
      <c r="M14" s="580"/>
      <c r="N14" s="579"/>
      <c r="O14" s="580"/>
      <c r="P14" s="579"/>
      <c r="Q14" s="580"/>
      <c r="R14" s="579"/>
      <c r="S14" s="580"/>
      <c r="T14" s="574"/>
      <c r="U14" s="574"/>
      <c r="V14" s="574"/>
    </row>
    <row r="15" spans="1:22" x14ac:dyDescent="0.2">
      <c r="A15" s="143"/>
      <c r="B15" s="146">
        <v>1</v>
      </c>
      <c r="C15" s="442">
        <v>2</v>
      </c>
      <c r="D15" s="443">
        <v>3</v>
      </c>
      <c r="E15" s="442">
        <v>4</v>
      </c>
      <c r="F15" s="145">
        <v>5</v>
      </c>
      <c r="G15" s="145">
        <v>6</v>
      </c>
      <c r="H15" s="145">
        <v>7</v>
      </c>
      <c r="I15" s="442">
        <v>8</v>
      </c>
      <c r="J15" s="145">
        <v>9</v>
      </c>
      <c r="K15" s="146">
        <v>10</v>
      </c>
      <c r="L15" s="443">
        <v>11</v>
      </c>
      <c r="M15" s="146">
        <v>12</v>
      </c>
      <c r="N15" s="143">
        <v>13</v>
      </c>
      <c r="O15" s="144"/>
      <c r="P15" s="143">
        <v>14</v>
      </c>
      <c r="Q15" s="144"/>
      <c r="R15" s="146">
        <v>15</v>
      </c>
      <c r="S15" s="144"/>
      <c r="T15" s="145">
        <v>16</v>
      </c>
      <c r="U15" s="146">
        <v>17</v>
      </c>
      <c r="V15" s="145">
        <v>18</v>
      </c>
    </row>
    <row r="16" spans="1:22" x14ac:dyDescent="0.2">
      <c r="A16" s="548" t="s">
        <v>241</v>
      </c>
      <c r="B16" s="548"/>
      <c r="C16" s="566" t="s">
        <v>121</v>
      </c>
      <c r="D16" s="569" t="s">
        <v>310</v>
      </c>
      <c r="E16" s="566" t="s">
        <v>545</v>
      </c>
      <c r="F16" s="572" t="s">
        <v>545</v>
      </c>
      <c r="G16" s="572" t="s">
        <v>548</v>
      </c>
      <c r="H16" s="572" t="s">
        <v>548</v>
      </c>
      <c r="I16" s="566" t="s">
        <v>121</v>
      </c>
      <c r="J16" s="572" t="s">
        <v>55</v>
      </c>
      <c r="K16" s="572" t="s">
        <v>120</v>
      </c>
      <c r="L16" s="569"/>
      <c r="M16" s="576" t="s">
        <v>567</v>
      </c>
      <c r="N16" s="575" t="s">
        <v>556</v>
      </c>
      <c r="O16" s="576"/>
      <c r="P16" s="575" t="s">
        <v>13</v>
      </c>
      <c r="Q16" s="576"/>
      <c r="R16" s="575"/>
      <c r="S16" s="576"/>
      <c r="T16" s="572" t="s">
        <v>557</v>
      </c>
      <c r="U16" s="572"/>
      <c r="V16" s="572" t="s">
        <v>568</v>
      </c>
    </row>
    <row r="17" spans="1:22" ht="21.6" customHeight="1" thickBot="1" x14ac:dyDescent="0.25">
      <c r="A17" s="551"/>
      <c r="B17" s="551"/>
      <c r="C17" s="585"/>
      <c r="D17" s="586"/>
      <c r="E17" s="585"/>
      <c r="F17" s="584"/>
      <c r="G17" s="584"/>
      <c r="H17" s="584"/>
      <c r="I17" s="585"/>
      <c r="J17" s="584"/>
      <c r="K17" s="584"/>
      <c r="L17" s="586"/>
      <c r="M17" s="580"/>
      <c r="N17" s="579"/>
      <c r="O17" s="580"/>
      <c r="P17" s="579"/>
      <c r="Q17" s="580"/>
      <c r="R17" s="579"/>
      <c r="S17" s="580"/>
      <c r="T17" s="574"/>
      <c r="U17" s="574"/>
      <c r="V17" s="574"/>
    </row>
    <row r="19" spans="1:22" x14ac:dyDescent="0.2">
      <c r="A19" s="587" t="s">
        <v>311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</row>
    <row r="21" spans="1:22" x14ac:dyDescent="0.2">
      <c r="A21" t="s">
        <v>555</v>
      </c>
      <c r="G21" t="s">
        <v>467</v>
      </c>
    </row>
    <row r="23" spans="1:22" x14ac:dyDescent="0.2">
      <c r="A23" t="s">
        <v>348</v>
      </c>
      <c r="G23" t="s">
        <v>349</v>
      </c>
    </row>
    <row r="25" spans="1:22" x14ac:dyDescent="0.2">
      <c r="A25" t="s">
        <v>312</v>
      </c>
    </row>
    <row r="26" spans="1:22" x14ac:dyDescent="0.2">
      <c r="A26" t="s">
        <v>348</v>
      </c>
      <c r="G26" t="s">
        <v>349</v>
      </c>
    </row>
    <row r="28" spans="1:22" x14ac:dyDescent="0.2">
      <c r="A28" t="s">
        <v>358</v>
      </c>
    </row>
  </sheetData>
  <mergeCells count="44">
    <mergeCell ref="A19:S19"/>
    <mergeCell ref="N16:O17"/>
    <mergeCell ref="P16:Q17"/>
    <mergeCell ref="R16:S17"/>
    <mergeCell ref="T16:T17"/>
    <mergeCell ref="A16:B17"/>
    <mergeCell ref="C16:C17"/>
    <mergeCell ref="D16:D17"/>
    <mergeCell ref="E16:E17"/>
    <mergeCell ref="F16:F17"/>
    <mergeCell ref="G16:G17"/>
    <mergeCell ref="V16:V17"/>
    <mergeCell ref="H16:H17"/>
    <mergeCell ref="I16:I17"/>
    <mergeCell ref="J16:J17"/>
    <mergeCell ref="K16:K17"/>
    <mergeCell ref="L16:L17"/>
    <mergeCell ref="M16:M17"/>
    <mergeCell ref="M11:M14"/>
    <mergeCell ref="N11:S11"/>
    <mergeCell ref="T11:T14"/>
    <mergeCell ref="U11:U14"/>
    <mergeCell ref="U16:U17"/>
    <mergeCell ref="H11:H14"/>
    <mergeCell ref="I11:I14"/>
    <mergeCell ref="J11:J14"/>
    <mergeCell ref="K11:K14"/>
    <mergeCell ref="L11:L14"/>
    <mergeCell ref="K1:S3"/>
    <mergeCell ref="A5:S6"/>
    <mergeCell ref="A7:B14"/>
    <mergeCell ref="C7:D10"/>
    <mergeCell ref="E7:H10"/>
    <mergeCell ref="I7:L10"/>
    <mergeCell ref="M7:V10"/>
    <mergeCell ref="C11:C14"/>
    <mergeCell ref="D11:D14"/>
    <mergeCell ref="E11:E14"/>
    <mergeCell ref="V11:V14"/>
    <mergeCell ref="N12:O14"/>
    <mergeCell ref="P12:Q14"/>
    <mergeCell ref="R12:S14"/>
    <mergeCell ref="F11:F14"/>
    <mergeCell ref="G11:G1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13" workbookViewId="0">
      <selection activeCell="A21" sqref="A21:H29"/>
    </sheetView>
  </sheetViews>
  <sheetFormatPr defaultRowHeight="11.25" x14ac:dyDescent="0.2"/>
  <cols>
    <col min="2" max="2" width="6.5" customWidth="1"/>
    <col min="5" max="8" width="7.5" customWidth="1"/>
    <col min="9" max="9" width="4.5" customWidth="1"/>
    <col min="10" max="10" width="6.5" customWidth="1"/>
    <col min="11" max="11" width="9.5" customWidth="1"/>
    <col min="12" max="12" width="9.33203125" customWidth="1"/>
    <col min="14" max="14" width="7.6640625" customWidth="1"/>
    <col min="15" max="15" width="6.33203125" hidden="1" customWidth="1"/>
    <col min="17" max="17" width="1.33203125" customWidth="1"/>
    <col min="19" max="19" width="2.33203125" customWidth="1"/>
    <col min="20" max="20" width="8.5" customWidth="1"/>
    <col min="21" max="21" width="8.33203125" customWidth="1"/>
  </cols>
  <sheetData>
    <row r="1" spans="1:22" x14ac:dyDescent="0.2">
      <c r="K1" s="545" t="s">
        <v>552</v>
      </c>
      <c r="L1" s="545"/>
      <c r="M1" s="545"/>
      <c r="N1" s="545"/>
      <c r="O1" s="545"/>
      <c r="P1" s="545"/>
      <c r="Q1" s="545"/>
      <c r="R1" s="545"/>
      <c r="S1" s="545"/>
    </row>
    <row r="2" spans="1:22" x14ac:dyDescent="0.2">
      <c r="K2" s="545"/>
      <c r="L2" s="545"/>
      <c r="M2" s="545"/>
      <c r="N2" s="545"/>
      <c r="O2" s="545"/>
      <c r="P2" s="545"/>
      <c r="Q2" s="545"/>
      <c r="R2" s="545"/>
      <c r="S2" s="545"/>
    </row>
    <row r="3" spans="1:22" ht="25.5" customHeight="1" x14ac:dyDescent="0.2">
      <c r="K3" s="545"/>
      <c r="L3" s="545"/>
      <c r="M3" s="545"/>
      <c r="N3" s="545"/>
      <c r="O3" s="545"/>
      <c r="P3" s="545"/>
      <c r="Q3" s="545"/>
      <c r="R3" s="545"/>
      <c r="S3" s="545"/>
    </row>
    <row r="5" spans="1:22" x14ac:dyDescent="0.2">
      <c r="A5" s="546" t="s">
        <v>553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</row>
    <row r="6" spans="1:22" ht="34.9" customHeight="1" thickBot="1" x14ac:dyDescent="0.25">
      <c r="A6" s="547"/>
      <c r="B6" s="547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N6" s="547"/>
      <c r="O6" s="547"/>
      <c r="P6" s="547"/>
      <c r="Q6" s="547"/>
      <c r="R6" s="547"/>
      <c r="S6" s="547"/>
    </row>
    <row r="7" spans="1:22" ht="11.25" customHeight="1" x14ac:dyDescent="0.2">
      <c r="A7" s="548" t="s">
        <v>293</v>
      </c>
      <c r="B7" s="548"/>
      <c r="C7" s="552" t="s">
        <v>544</v>
      </c>
      <c r="D7" s="553"/>
      <c r="E7" s="588" t="s">
        <v>542</v>
      </c>
      <c r="F7" s="558"/>
      <c r="G7" s="558"/>
      <c r="H7" s="558"/>
      <c r="I7" s="552" t="s">
        <v>294</v>
      </c>
      <c r="J7" s="558"/>
      <c r="K7" s="558"/>
      <c r="L7" s="553"/>
      <c r="M7" s="559" t="s">
        <v>551</v>
      </c>
      <c r="N7" s="559"/>
      <c r="O7" s="559"/>
      <c r="P7" s="559"/>
      <c r="Q7" s="559"/>
      <c r="R7" s="559"/>
      <c r="S7" s="559"/>
      <c r="T7" s="559"/>
      <c r="U7" s="559"/>
      <c r="V7" s="560"/>
    </row>
    <row r="8" spans="1:22" x14ac:dyDescent="0.2">
      <c r="A8" s="549"/>
      <c r="B8" s="550"/>
      <c r="C8" s="554"/>
      <c r="D8" s="555"/>
      <c r="E8" s="577"/>
      <c r="F8" s="550"/>
      <c r="G8" s="550"/>
      <c r="H8" s="550"/>
      <c r="I8" s="554"/>
      <c r="J8" s="550"/>
      <c r="K8" s="550"/>
      <c r="L8" s="555"/>
      <c r="M8" s="561"/>
      <c r="N8" s="562"/>
      <c r="O8" s="562"/>
      <c r="P8" s="562"/>
      <c r="Q8" s="562"/>
      <c r="R8" s="562"/>
      <c r="S8" s="561"/>
      <c r="T8" s="562"/>
      <c r="U8" s="562"/>
      <c r="V8" s="563"/>
    </row>
    <row r="9" spans="1:22" x14ac:dyDescent="0.2">
      <c r="A9" s="549"/>
      <c r="B9" s="550"/>
      <c r="C9" s="554"/>
      <c r="D9" s="555"/>
      <c r="E9" s="577"/>
      <c r="F9" s="550"/>
      <c r="G9" s="550"/>
      <c r="H9" s="550"/>
      <c r="I9" s="554"/>
      <c r="J9" s="550"/>
      <c r="K9" s="550"/>
      <c r="L9" s="555"/>
      <c r="M9" s="561"/>
      <c r="N9" s="562"/>
      <c r="O9" s="562"/>
      <c r="P9" s="562"/>
      <c r="Q9" s="562"/>
      <c r="R9" s="562"/>
      <c r="S9" s="561"/>
      <c r="T9" s="562"/>
      <c r="U9" s="562"/>
      <c r="V9" s="563"/>
    </row>
    <row r="10" spans="1:22" ht="60" customHeight="1" x14ac:dyDescent="0.2">
      <c r="A10" s="549"/>
      <c r="B10" s="550"/>
      <c r="C10" s="556"/>
      <c r="D10" s="557"/>
      <c r="E10" s="579"/>
      <c r="F10" s="551"/>
      <c r="G10" s="551"/>
      <c r="H10" s="551"/>
      <c r="I10" s="556"/>
      <c r="J10" s="551"/>
      <c r="K10" s="551"/>
      <c r="L10" s="557"/>
      <c r="M10" s="564"/>
      <c r="N10" s="564"/>
      <c r="O10" s="564"/>
      <c r="P10" s="564"/>
      <c r="Q10" s="564"/>
      <c r="R10" s="564"/>
      <c r="S10" s="564"/>
      <c r="T10" s="564"/>
      <c r="U10" s="564"/>
      <c r="V10" s="565"/>
    </row>
    <row r="11" spans="1:22" ht="11.25" customHeight="1" x14ac:dyDescent="0.2">
      <c r="A11" s="549"/>
      <c r="B11" s="550"/>
      <c r="C11" s="566" t="s">
        <v>15</v>
      </c>
      <c r="D11" s="569" t="s">
        <v>295</v>
      </c>
      <c r="E11" s="566" t="s">
        <v>296</v>
      </c>
      <c r="F11" s="572" t="s">
        <v>297</v>
      </c>
      <c r="G11" s="572" t="s">
        <v>298</v>
      </c>
      <c r="H11" s="572" t="s">
        <v>299</v>
      </c>
      <c r="I11" s="566" t="s">
        <v>300</v>
      </c>
      <c r="J11" s="572" t="s">
        <v>301</v>
      </c>
      <c r="K11" s="572" t="s">
        <v>302</v>
      </c>
      <c r="L11" s="569" t="s">
        <v>303</v>
      </c>
      <c r="M11" s="576" t="s">
        <v>304</v>
      </c>
      <c r="N11" s="581" t="s">
        <v>305</v>
      </c>
      <c r="O11" s="582"/>
      <c r="P11" s="582"/>
      <c r="Q11" s="582"/>
      <c r="R11" s="582"/>
      <c r="S11" s="583"/>
      <c r="T11" s="572" t="s">
        <v>306</v>
      </c>
      <c r="U11" s="572" t="s">
        <v>307</v>
      </c>
      <c r="V11" s="572" t="s">
        <v>308</v>
      </c>
    </row>
    <row r="12" spans="1:22" x14ac:dyDescent="0.2">
      <c r="A12" s="549"/>
      <c r="B12" s="550"/>
      <c r="C12" s="567"/>
      <c r="D12" s="570"/>
      <c r="E12" s="567"/>
      <c r="F12" s="573"/>
      <c r="G12" s="573"/>
      <c r="H12" s="573"/>
      <c r="I12" s="567"/>
      <c r="J12" s="573"/>
      <c r="K12" s="573"/>
      <c r="L12" s="570"/>
      <c r="M12" s="578"/>
      <c r="N12" s="575" t="s">
        <v>309</v>
      </c>
      <c r="O12" s="576"/>
      <c r="P12" s="575" t="s">
        <v>302</v>
      </c>
      <c r="Q12" s="576"/>
      <c r="R12" s="575" t="s">
        <v>303</v>
      </c>
      <c r="S12" s="576"/>
      <c r="T12" s="573"/>
      <c r="U12" s="573"/>
      <c r="V12" s="573"/>
    </row>
    <row r="13" spans="1:22" x14ac:dyDescent="0.2">
      <c r="A13" s="549"/>
      <c r="B13" s="550"/>
      <c r="C13" s="567"/>
      <c r="D13" s="570"/>
      <c r="E13" s="567"/>
      <c r="F13" s="573"/>
      <c r="G13" s="573"/>
      <c r="H13" s="573"/>
      <c r="I13" s="567"/>
      <c r="J13" s="573"/>
      <c r="K13" s="573"/>
      <c r="L13" s="570"/>
      <c r="M13" s="578"/>
      <c r="N13" s="577"/>
      <c r="O13" s="578"/>
      <c r="P13" s="577"/>
      <c r="Q13" s="578"/>
      <c r="R13" s="577"/>
      <c r="S13" s="578"/>
      <c r="T13" s="573"/>
      <c r="U13" s="573"/>
      <c r="V13" s="573"/>
    </row>
    <row r="14" spans="1:22" ht="207.75" customHeight="1" x14ac:dyDescent="0.2">
      <c r="A14" s="551"/>
      <c r="B14" s="551"/>
      <c r="C14" s="568"/>
      <c r="D14" s="571"/>
      <c r="E14" s="568"/>
      <c r="F14" s="574"/>
      <c r="G14" s="574"/>
      <c r="H14" s="574"/>
      <c r="I14" s="568"/>
      <c r="J14" s="574"/>
      <c r="K14" s="574"/>
      <c r="L14" s="571"/>
      <c r="M14" s="580"/>
      <c r="N14" s="579"/>
      <c r="O14" s="580"/>
      <c r="P14" s="579"/>
      <c r="Q14" s="580"/>
      <c r="R14" s="579"/>
      <c r="S14" s="580"/>
      <c r="T14" s="574"/>
      <c r="U14" s="574"/>
      <c r="V14" s="574"/>
    </row>
    <row r="15" spans="1:22" x14ac:dyDescent="0.2">
      <c r="A15" s="143"/>
      <c r="B15" s="146">
        <v>1</v>
      </c>
      <c r="C15" s="442">
        <v>2</v>
      </c>
      <c r="D15" s="443">
        <v>3</v>
      </c>
      <c r="E15" s="145"/>
      <c r="F15" s="145"/>
      <c r="G15" s="145"/>
      <c r="H15" s="145"/>
      <c r="I15" s="442">
        <v>8</v>
      </c>
      <c r="J15" s="145">
        <v>9</v>
      </c>
      <c r="K15" s="146">
        <v>10</v>
      </c>
      <c r="L15" s="443">
        <v>11</v>
      </c>
      <c r="M15" s="146">
        <v>12</v>
      </c>
      <c r="N15" s="143">
        <v>13</v>
      </c>
      <c r="O15" s="144"/>
      <c r="P15" s="143">
        <v>14</v>
      </c>
      <c r="Q15" s="144"/>
      <c r="R15" s="146">
        <v>15</v>
      </c>
      <c r="S15" s="144"/>
      <c r="T15" s="145">
        <v>16</v>
      </c>
      <c r="U15" s="146">
        <v>17</v>
      </c>
      <c r="V15" s="145">
        <v>18</v>
      </c>
    </row>
    <row r="16" spans="1:22" x14ac:dyDescent="0.2">
      <c r="A16" s="548" t="s">
        <v>241</v>
      </c>
      <c r="B16" s="548"/>
      <c r="C16" s="566" t="s">
        <v>121</v>
      </c>
      <c r="D16" s="569" t="s">
        <v>310</v>
      </c>
      <c r="E16" s="412" t="s">
        <v>546</v>
      </c>
      <c r="F16" s="412" t="s">
        <v>546</v>
      </c>
      <c r="G16" s="412" t="s">
        <v>549</v>
      </c>
      <c r="H16" s="412" t="s">
        <v>549</v>
      </c>
      <c r="I16" s="566" t="s">
        <v>121</v>
      </c>
      <c r="J16" s="572" t="s">
        <v>55</v>
      </c>
      <c r="K16" s="572" t="s">
        <v>120</v>
      </c>
      <c r="L16" s="569"/>
      <c r="M16" s="576" t="s">
        <v>564</v>
      </c>
      <c r="N16" s="575" t="s">
        <v>556</v>
      </c>
      <c r="O16" s="576"/>
      <c r="P16" s="575" t="s">
        <v>13</v>
      </c>
      <c r="Q16" s="576"/>
      <c r="R16" s="575"/>
      <c r="S16" s="576"/>
      <c r="T16" s="572" t="s">
        <v>557</v>
      </c>
      <c r="U16" s="572"/>
      <c r="V16" s="572" t="s">
        <v>565</v>
      </c>
    </row>
    <row r="17" spans="1:22" ht="21.6" customHeight="1" thickBot="1" x14ac:dyDescent="0.25">
      <c r="A17" s="551"/>
      <c r="B17" s="551"/>
      <c r="C17" s="585"/>
      <c r="D17" s="586"/>
      <c r="E17" s="445"/>
      <c r="F17" s="445"/>
      <c r="G17" s="445"/>
      <c r="H17" s="445"/>
      <c r="I17" s="585"/>
      <c r="J17" s="584"/>
      <c r="K17" s="584"/>
      <c r="L17" s="586"/>
      <c r="M17" s="580"/>
      <c r="N17" s="579"/>
      <c r="O17" s="580"/>
      <c r="P17" s="579"/>
      <c r="Q17" s="580"/>
      <c r="R17" s="579"/>
      <c r="S17" s="580"/>
      <c r="T17" s="574"/>
      <c r="U17" s="574"/>
      <c r="V17" s="574"/>
    </row>
    <row r="19" spans="1:22" x14ac:dyDescent="0.2">
      <c r="A19" s="587" t="s">
        <v>311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</row>
    <row r="21" spans="1:22" x14ac:dyDescent="0.2">
      <c r="A21" t="s">
        <v>555</v>
      </c>
      <c r="G21" t="s">
        <v>467</v>
      </c>
    </row>
    <row r="23" spans="1:22" x14ac:dyDescent="0.2">
      <c r="A23" t="s">
        <v>348</v>
      </c>
      <c r="G23" t="s">
        <v>349</v>
      </c>
    </row>
    <row r="25" spans="1:22" x14ac:dyDescent="0.2">
      <c r="A25" t="s">
        <v>312</v>
      </c>
    </row>
    <row r="26" spans="1:22" x14ac:dyDescent="0.2">
      <c r="A26" t="s">
        <v>348</v>
      </c>
      <c r="G26" t="s">
        <v>349</v>
      </c>
    </row>
    <row r="28" spans="1:22" x14ac:dyDescent="0.2">
      <c r="A28" t="s">
        <v>358</v>
      </c>
    </row>
  </sheetData>
  <mergeCells count="40">
    <mergeCell ref="A19:S19"/>
    <mergeCell ref="N16:O17"/>
    <mergeCell ref="P16:Q17"/>
    <mergeCell ref="R16:S17"/>
    <mergeCell ref="T16:T17"/>
    <mergeCell ref="A16:B17"/>
    <mergeCell ref="C16:C17"/>
    <mergeCell ref="D16:D17"/>
    <mergeCell ref="I16:I17"/>
    <mergeCell ref="J16:J17"/>
    <mergeCell ref="K16:K17"/>
    <mergeCell ref="L16:L17"/>
    <mergeCell ref="M16:M17"/>
    <mergeCell ref="V11:V14"/>
    <mergeCell ref="N12:O14"/>
    <mergeCell ref="P12:Q14"/>
    <mergeCell ref="R12:S14"/>
    <mergeCell ref="U16:U17"/>
    <mergeCell ref="V16:V17"/>
    <mergeCell ref="L11:L14"/>
    <mergeCell ref="M11:M14"/>
    <mergeCell ref="N11:S11"/>
    <mergeCell ref="T11:T14"/>
    <mergeCell ref="U11:U14"/>
    <mergeCell ref="K1:S3"/>
    <mergeCell ref="A5:S6"/>
    <mergeCell ref="A7:B14"/>
    <mergeCell ref="C7:D10"/>
    <mergeCell ref="E7:H10"/>
    <mergeCell ref="I7:L10"/>
    <mergeCell ref="M7:V10"/>
    <mergeCell ref="C11:C14"/>
    <mergeCell ref="F11:F14"/>
    <mergeCell ref="G11:G14"/>
    <mergeCell ref="H11:H14"/>
    <mergeCell ref="D11:D14"/>
    <mergeCell ref="E11:E14"/>
    <mergeCell ref="I11:I14"/>
    <mergeCell ref="J11:J14"/>
    <mergeCell ref="K11:K14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7" workbookViewId="0">
      <selection activeCell="A21" sqref="A21:H29"/>
    </sheetView>
  </sheetViews>
  <sheetFormatPr defaultRowHeight="11.25" x14ac:dyDescent="0.2"/>
  <cols>
    <col min="2" max="2" width="6.5" customWidth="1"/>
    <col min="5" max="8" width="7.5" customWidth="1"/>
    <col min="9" max="9" width="4.5" customWidth="1"/>
    <col min="10" max="10" width="6.5" customWidth="1"/>
    <col min="11" max="11" width="9.5" customWidth="1"/>
    <col min="12" max="12" width="9.33203125" customWidth="1"/>
    <col min="14" max="14" width="7.6640625" customWidth="1"/>
    <col min="15" max="15" width="6.33203125" hidden="1" customWidth="1"/>
    <col min="17" max="17" width="1.33203125" customWidth="1"/>
    <col min="19" max="19" width="2.33203125" customWidth="1"/>
    <col min="20" max="20" width="8.5" customWidth="1"/>
    <col min="21" max="21" width="8.33203125" customWidth="1"/>
  </cols>
  <sheetData>
    <row r="1" spans="1:22" x14ac:dyDescent="0.2">
      <c r="K1" s="545" t="s">
        <v>559</v>
      </c>
      <c r="L1" s="545"/>
      <c r="M1" s="545"/>
      <c r="N1" s="545"/>
      <c r="O1" s="545"/>
      <c r="P1" s="545"/>
      <c r="Q1" s="545"/>
      <c r="R1" s="545"/>
      <c r="S1" s="545"/>
    </row>
    <row r="2" spans="1:22" x14ac:dyDescent="0.2">
      <c r="K2" s="545"/>
      <c r="L2" s="545"/>
      <c r="M2" s="545"/>
      <c r="N2" s="545"/>
      <c r="O2" s="545"/>
      <c r="P2" s="545"/>
      <c r="Q2" s="545"/>
      <c r="R2" s="545"/>
      <c r="S2" s="545"/>
    </row>
    <row r="3" spans="1:22" ht="25.5" customHeight="1" x14ac:dyDescent="0.2">
      <c r="K3" s="545"/>
      <c r="L3" s="545"/>
      <c r="M3" s="545"/>
      <c r="N3" s="545"/>
      <c r="O3" s="545"/>
      <c r="P3" s="545"/>
      <c r="Q3" s="545"/>
      <c r="R3" s="545"/>
      <c r="S3" s="545"/>
    </row>
    <row r="5" spans="1:22" x14ac:dyDescent="0.2">
      <c r="A5" s="546" t="s">
        <v>558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</row>
    <row r="6" spans="1:22" ht="34.9" customHeight="1" thickBot="1" x14ac:dyDescent="0.25">
      <c r="A6" s="547"/>
      <c r="B6" s="547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N6" s="547"/>
      <c r="O6" s="547"/>
      <c r="P6" s="547"/>
      <c r="Q6" s="547"/>
      <c r="R6" s="547"/>
      <c r="S6" s="547"/>
    </row>
    <row r="7" spans="1:22" ht="11.25" customHeight="1" x14ac:dyDescent="0.2">
      <c r="A7" s="548" t="s">
        <v>293</v>
      </c>
      <c r="B7" s="548"/>
      <c r="C7" s="552" t="s">
        <v>544</v>
      </c>
      <c r="D7" s="553"/>
      <c r="E7" s="588" t="s">
        <v>543</v>
      </c>
      <c r="F7" s="558"/>
      <c r="G7" s="558"/>
      <c r="H7" s="553"/>
      <c r="I7" s="552" t="s">
        <v>560</v>
      </c>
      <c r="J7" s="558"/>
      <c r="K7" s="558"/>
      <c r="L7" s="553"/>
      <c r="M7" s="559" t="s">
        <v>561</v>
      </c>
      <c r="N7" s="559"/>
      <c r="O7" s="559"/>
      <c r="P7" s="559"/>
      <c r="Q7" s="559"/>
      <c r="R7" s="559"/>
      <c r="S7" s="559"/>
      <c r="T7" s="559"/>
      <c r="U7" s="559"/>
      <c r="V7" s="560"/>
    </row>
    <row r="8" spans="1:22" x14ac:dyDescent="0.2">
      <c r="A8" s="549"/>
      <c r="B8" s="550"/>
      <c r="C8" s="554"/>
      <c r="D8" s="555"/>
      <c r="E8" s="577"/>
      <c r="F8" s="550"/>
      <c r="G8" s="550"/>
      <c r="H8" s="555"/>
      <c r="I8" s="554"/>
      <c r="J8" s="550"/>
      <c r="K8" s="550"/>
      <c r="L8" s="555"/>
      <c r="M8" s="561"/>
      <c r="N8" s="562"/>
      <c r="O8" s="562"/>
      <c r="P8" s="562"/>
      <c r="Q8" s="562"/>
      <c r="R8" s="562"/>
      <c r="S8" s="561"/>
      <c r="T8" s="562"/>
      <c r="U8" s="562"/>
      <c r="V8" s="563"/>
    </row>
    <row r="9" spans="1:22" x14ac:dyDescent="0.2">
      <c r="A9" s="549"/>
      <c r="B9" s="550"/>
      <c r="C9" s="554"/>
      <c r="D9" s="555"/>
      <c r="E9" s="577"/>
      <c r="F9" s="550"/>
      <c r="G9" s="550"/>
      <c r="H9" s="555"/>
      <c r="I9" s="554"/>
      <c r="J9" s="550"/>
      <c r="K9" s="550"/>
      <c r="L9" s="555"/>
      <c r="M9" s="561"/>
      <c r="N9" s="562"/>
      <c r="O9" s="562"/>
      <c r="P9" s="562"/>
      <c r="Q9" s="562"/>
      <c r="R9" s="562"/>
      <c r="S9" s="561"/>
      <c r="T9" s="562"/>
      <c r="U9" s="562"/>
      <c r="V9" s="563"/>
    </row>
    <row r="10" spans="1:22" ht="60" customHeight="1" x14ac:dyDescent="0.2">
      <c r="A10" s="549"/>
      <c r="B10" s="550"/>
      <c r="C10" s="556"/>
      <c r="D10" s="557"/>
      <c r="E10" s="579"/>
      <c r="F10" s="551"/>
      <c r="G10" s="551"/>
      <c r="H10" s="557"/>
      <c r="I10" s="556"/>
      <c r="J10" s="551"/>
      <c r="K10" s="551"/>
      <c r="L10" s="557"/>
      <c r="M10" s="564"/>
      <c r="N10" s="564"/>
      <c r="O10" s="564"/>
      <c r="P10" s="564"/>
      <c r="Q10" s="564"/>
      <c r="R10" s="564"/>
      <c r="S10" s="564"/>
      <c r="T10" s="564"/>
      <c r="U10" s="564"/>
      <c r="V10" s="565"/>
    </row>
    <row r="11" spans="1:22" ht="11.25" customHeight="1" x14ac:dyDescent="0.2">
      <c r="A11" s="549"/>
      <c r="B11" s="550"/>
      <c r="C11" s="566" t="s">
        <v>15</v>
      </c>
      <c r="D11" s="569" t="s">
        <v>295</v>
      </c>
      <c r="E11" s="566" t="s">
        <v>296</v>
      </c>
      <c r="F11" s="572" t="s">
        <v>297</v>
      </c>
      <c r="G11" s="572" t="s">
        <v>298</v>
      </c>
      <c r="H11" s="572" t="s">
        <v>299</v>
      </c>
      <c r="I11" s="566" t="s">
        <v>300</v>
      </c>
      <c r="J11" s="572" t="s">
        <v>301</v>
      </c>
      <c r="K11" s="572" t="s">
        <v>302</v>
      </c>
      <c r="L11" s="569" t="s">
        <v>303</v>
      </c>
      <c r="M11" s="576" t="s">
        <v>304</v>
      </c>
      <c r="N11" s="581" t="s">
        <v>305</v>
      </c>
      <c r="O11" s="582"/>
      <c r="P11" s="582"/>
      <c r="Q11" s="582"/>
      <c r="R11" s="582"/>
      <c r="S11" s="583"/>
      <c r="T11" s="572" t="s">
        <v>306</v>
      </c>
      <c r="U11" s="572" t="s">
        <v>307</v>
      </c>
      <c r="V11" s="572" t="s">
        <v>308</v>
      </c>
    </row>
    <row r="12" spans="1:22" x14ac:dyDescent="0.2">
      <c r="A12" s="549"/>
      <c r="B12" s="550"/>
      <c r="C12" s="567"/>
      <c r="D12" s="570"/>
      <c r="E12" s="567"/>
      <c r="F12" s="573"/>
      <c r="G12" s="573"/>
      <c r="H12" s="573"/>
      <c r="I12" s="567"/>
      <c r="J12" s="573"/>
      <c r="K12" s="573"/>
      <c r="L12" s="570"/>
      <c r="M12" s="578"/>
      <c r="N12" s="575" t="s">
        <v>309</v>
      </c>
      <c r="O12" s="576"/>
      <c r="P12" s="575" t="s">
        <v>302</v>
      </c>
      <c r="Q12" s="576"/>
      <c r="R12" s="575" t="s">
        <v>303</v>
      </c>
      <c r="S12" s="576"/>
      <c r="T12" s="573"/>
      <c r="U12" s="573"/>
      <c r="V12" s="573"/>
    </row>
    <row r="13" spans="1:22" x14ac:dyDescent="0.2">
      <c r="A13" s="549"/>
      <c r="B13" s="550"/>
      <c r="C13" s="567"/>
      <c r="D13" s="570"/>
      <c r="E13" s="567"/>
      <c r="F13" s="573"/>
      <c r="G13" s="573"/>
      <c r="H13" s="573"/>
      <c r="I13" s="567"/>
      <c r="J13" s="573"/>
      <c r="K13" s="573"/>
      <c r="L13" s="570"/>
      <c r="M13" s="578"/>
      <c r="N13" s="577"/>
      <c r="O13" s="578"/>
      <c r="P13" s="577"/>
      <c r="Q13" s="578"/>
      <c r="R13" s="577"/>
      <c r="S13" s="578"/>
      <c r="T13" s="573"/>
      <c r="U13" s="573"/>
      <c r="V13" s="573"/>
    </row>
    <row r="14" spans="1:22" ht="207.75" customHeight="1" x14ac:dyDescent="0.2">
      <c r="A14" s="551"/>
      <c r="B14" s="551"/>
      <c r="C14" s="568"/>
      <c r="D14" s="571"/>
      <c r="E14" s="568"/>
      <c r="F14" s="574"/>
      <c r="G14" s="574"/>
      <c r="H14" s="574"/>
      <c r="I14" s="568"/>
      <c r="J14" s="574"/>
      <c r="K14" s="574"/>
      <c r="L14" s="571"/>
      <c r="M14" s="580"/>
      <c r="N14" s="579"/>
      <c r="O14" s="580"/>
      <c r="P14" s="579"/>
      <c r="Q14" s="580"/>
      <c r="R14" s="579"/>
      <c r="S14" s="580"/>
      <c r="T14" s="574"/>
      <c r="U14" s="574"/>
      <c r="V14" s="574"/>
    </row>
    <row r="15" spans="1:22" x14ac:dyDescent="0.2">
      <c r="A15" s="143"/>
      <c r="B15" s="146">
        <v>1</v>
      </c>
      <c r="C15" s="442">
        <v>2</v>
      </c>
      <c r="D15" s="443">
        <v>3</v>
      </c>
      <c r="E15" s="145"/>
      <c r="F15" s="145"/>
      <c r="G15" s="145"/>
      <c r="H15" s="443"/>
      <c r="I15" s="442">
        <v>8</v>
      </c>
      <c r="J15" s="145">
        <v>9</v>
      </c>
      <c r="K15" s="146">
        <v>10</v>
      </c>
      <c r="L15" s="443">
        <v>11</v>
      </c>
      <c r="M15" s="146">
        <v>12</v>
      </c>
      <c r="N15" s="143">
        <v>13</v>
      </c>
      <c r="O15" s="144"/>
      <c r="P15" s="143">
        <v>14</v>
      </c>
      <c r="Q15" s="144"/>
      <c r="R15" s="146">
        <v>15</v>
      </c>
      <c r="S15" s="144"/>
      <c r="T15" s="145">
        <v>16</v>
      </c>
      <c r="U15" s="146">
        <v>17</v>
      </c>
      <c r="V15" s="145">
        <v>18</v>
      </c>
    </row>
    <row r="16" spans="1:22" x14ac:dyDescent="0.2">
      <c r="A16" s="548" t="s">
        <v>241</v>
      </c>
      <c r="B16" s="548"/>
      <c r="C16" s="566" t="s">
        <v>121</v>
      </c>
      <c r="D16" s="569" t="s">
        <v>310</v>
      </c>
      <c r="E16" s="412" t="s">
        <v>547</v>
      </c>
      <c r="F16" s="412" t="s">
        <v>547</v>
      </c>
      <c r="G16" s="412" t="s">
        <v>550</v>
      </c>
      <c r="H16" s="444" t="s">
        <v>550</v>
      </c>
      <c r="I16" s="566" t="s">
        <v>121</v>
      </c>
      <c r="J16" s="572" t="s">
        <v>55</v>
      </c>
      <c r="K16" s="572" t="s">
        <v>120</v>
      </c>
      <c r="L16" s="569"/>
      <c r="M16" s="576" t="s">
        <v>562</v>
      </c>
      <c r="N16" s="575" t="s">
        <v>556</v>
      </c>
      <c r="O16" s="576"/>
      <c r="P16" s="575" t="s">
        <v>13</v>
      </c>
      <c r="Q16" s="576"/>
      <c r="R16" s="575"/>
      <c r="S16" s="576"/>
      <c r="T16" s="572" t="s">
        <v>557</v>
      </c>
      <c r="U16" s="572"/>
      <c r="V16" s="572" t="s">
        <v>563</v>
      </c>
    </row>
    <row r="17" spans="1:22" ht="21.6" customHeight="1" thickBot="1" x14ac:dyDescent="0.25">
      <c r="A17" s="551"/>
      <c r="B17" s="551"/>
      <c r="C17" s="585"/>
      <c r="D17" s="586"/>
      <c r="E17" s="445"/>
      <c r="F17" s="445"/>
      <c r="G17" s="445"/>
      <c r="H17" s="446"/>
      <c r="I17" s="585"/>
      <c r="J17" s="584"/>
      <c r="K17" s="584"/>
      <c r="L17" s="586"/>
      <c r="M17" s="580"/>
      <c r="N17" s="579"/>
      <c r="O17" s="580"/>
      <c r="P17" s="579"/>
      <c r="Q17" s="580"/>
      <c r="R17" s="579"/>
      <c r="S17" s="580"/>
      <c r="T17" s="574"/>
      <c r="U17" s="574"/>
      <c r="V17" s="574"/>
    </row>
    <row r="19" spans="1:22" x14ac:dyDescent="0.2">
      <c r="A19" s="587" t="s">
        <v>311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</row>
    <row r="21" spans="1:22" x14ac:dyDescent="0.2">
      <c r="A21" t="s">
        <v>555</v>
      </c>
      <c r="G21" t="s">
        <v>467</v>
      </c>
    </row>
    <row r="23" spans="1:22" x14ac:dyDescent="0.2">
      <c r="A23" t="s">
        <v>348</v>
      </c>
      <c r="G23" t="s">
        <v>349</v>
      </c>
    </row>
    <row r="25" spans="1:22" x14ac:dyDescent="0.2">
      <c r="A25" t="s">
        <v>312</v>
      </c>
    </row>
    <row r="26" spans="1:22" x14ac:dyDescent="0.2">
      <c r="A26" t="s">
        <v>348</v>
      </c>
      <c r="G26" t="s">
        <v>349</v>
      </c>
    </row>
    <row r="28" spans="1:22" x14ac:dyDescent="0.2">
      <c r="A28" t="s">
        <v>358</v>
      </c>
    </row>
  </sheetData>
  <mergeCells count="40">
    <mergeCell ref="A19:S19"/>
    <mergeCell ref="N16:O17"/>
    <mergeCell ref="P16:Q17"/>
    <mergeCell ref="R16:S17"/>
    <mergeCell ref="T16:T17"/>
    <mergeCell ref="A16:B17"/>
    <mergeCell ref="C16:C17"/>
    <mergeCell ref="D16:D17"/>
    <mergeCell ref="I16:I17"/>
    <mergeCell ref="J16:J17"/>
    <mergeCell ref="K16:K17"/>
    <mergeCell ref="L16:L17"/>
    <mergeCell ref="M16:M17"/>
    <mergeCell ref="V11:V14"/>
    <mergeCell ref="N12:O14"/>
    <mergeCell ref="P12:Q14"/>
    <mergeCell ref="R12:S14"/>
    <mergeCell ref="U16:U17"/>
    <mergeCell ref="V16:V17"/>
    <mergeCell ref="K11:K14"/>
    <mergeCell ref="L11:L14"/>
    <mergeCell ref="N11:S11"/>
    <mergeCell ref="T11:T14"/>
    <mergeCell ref="U11:U14"/>
    <mergeCell ref="K1:S3"/>
    <mergeCell ref="A5:S6"/>
    <mergeCell ref="A7:B14"/>
    <mergeCell ref="C7:D10"/>
    <mergeCell ref="E7:H10"/>
    <mergeCell ref="I7:L10"/>
    <mergeCell ref="M7:V10"/>
    <mergeCell ref="C11:C14"/>
    <mergeCell ref="M11:M14"/>
    <mergeCell ref="E11:E14"/>
    <mergeCell ref="F11:F14"/>
    <mergeCell ref="G11:G14"/>
    <mergeCell ref="D11:D14"/>
    <mergeCell ref="H11:H14"/>
    <mergeCell ref="I11:I14"/>
    <mergeCell ref="J11:J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93"/>
  <sheetViews>
    <sheetView workbookViewId="0">
      <selection activeCell="A85" sqref="A85:D93"/>
    </sheetView>
  </sheetViews>
  <sheetFormatPr defaultColWidth="10.33203125" defaultRowHeight="12" x14ac:dyDescent="0.2"/>
  <cols>
    <col min="1" max="1" width="41.83203125" style="125" customWidth="1"/>
    <col min="2" max="3" width="10.33203125" style="138"/>
    <col min="4" max="4" width="8.5" style="138" customWidth="1"/>
    <col min="5" max="5" width="12.5" style="138" customWidth="1"/>
    <col min="6" max="6" width="8" style="139" customWidth="1"/>
    <col min="7" max="7" width="7.6640625" style="139" customWidth="1"/>
    <col min="8" max="8" width="14.5" style="140" customWidth="1"/>
    <col min="9" max="9" width="12.83203125" style="140" customWidth="1"/>
    <col min="10" max="10" width="13.1640625" style="140" customWidth="1"/>
    <col min="11" max="11" width="12.6640625" style="140" customWidth="1"/>
    <col min="12" max="12" width="13" style="140" customWidth="1"/>
    <col min="13" max="13" width="12.1640625" style="125" bestFit="1" customWidth="1"/>
    <col min="14" max="256" width="10.33203125" style="125"/>
    <col min="257" max="257" width="48.1640625" style="125" customWidth="1"/>
    <col min="258" max="259" width="10.33203125" style="125"/>
    <col min="260" max="260" width="8.5" style="125" customWidth="1"/>
    <col min="261" max="263" width="10.33203125" style="125"/>
    <col min="264" max="264" width="14.5" style="125" customWidth="1"/>
    <col min="265" max="265" width="12.83203125" style="125" customWidth="1"/>
    <col min="266" max="266" width="13.1640625" style="125" customWidth="1"/>
    <col min="267" max="267" width="12.6640625" style="125" customWidth="1"/>
    <col min="268" max="268" width="13" style="125" customWidth="1"/>
    <col min="269" max="512" width="10.33203125" style="125"/>
    <col min="513" max="513" width="48.1640625" style="125" customWidth="1"/>
    <col min="514" max="515" width="10.33203125" style="125"/>
    <col min="516" max="516" width="8.5" style="125" customWidth="1"/>
    <col min="517" max="519" width="10.33203125" style="125"/>
    <col min="520" max="520" width="14.5" style="125" customWidth="1"/>
    <col min="521" max="521" width="12.83203125" style="125" customWidth="1"/>
    <col min="522" max="522" width="13.1640625" style="125" customWidth="1"/>
    <col min="523" max="523" width="12.6640625" style="125" customWidth="1"/>
    <col min="524" max="524" width="13" style="125" customWidth="1"/>
    <col min="525" max="768" width="10.33203125" style="125"/>
    <col min="769" max="769" width="48.1640625" style="125" customWidth="1"/>
    <col min="770" max="771" width="10.33203125" style="125"/>
    <col min="772" max="772" width="8.5" style="125" customWidth="1"/>
    <col min="773" max="775" width="10.33203125" style="125"/>
    <col min="776" max="776" width="14.5" style="125" customWidth="1"/>
    <col min="777" max="777" width="12.83203125" style="125" customWidth="1"/>
    <col min="778" max="778" width="13.1640625" style="125" customWidth="1"/>
    <col min="779" max="779" width="12.6640625" style="125" customWidth="1"/>
    <col min="780" max="780" width="13" style="125" customWidth="1"/>
    <col min="781" max="1024" width="10.33203125" style="125"/>
    <col min="1025" max="1025" width="48.1640625" style="125" customWidth="1"/>
    <col min="1026" max="1027" width="10.33203125" style="125"/>
    <col min="1028" max="1028" width="8.5" style="125" customWidth="1"/>
    <col min="1029" max="1031" width="10.33203125" style="125"/>
    <col min="1032" max="1032" width="14.5" style="125" customWidth="1"/>
    <col min="1033" max="1033" width="12.83203125" style="125" customWidth="1"/>
    <col min="1034" max="1034" width="13.1640625" style="125" customWidth="1"/>
    <col min="1035" max="1035" width="12.6640625" style="125" customWidth="1"/>
    <col min="1036" max="1036" width="13" style="125" customWidth="1"/>
    <col min="1037" max="1280" width="10.33203125" style="125"/>
    <col min="1281" max="1281" width="48.1640625" style="125" customWidth="1"/>
    <col min="1282" max="1283" width="10.33203125" style="125"/>
    <col min="1284" max="1284" width="8.5" style="125" customWidth="1"/>
    <col min="1285" max="1287" width="10.33203125" style="125"/>
    <col min="1288" max="1288" width="14.5" style="125" customWidth="1"/>
    <col min="1289" max="1289" width="12.83203125" style="125" customWidth="1"/>
    <col min="1290" max="1290" width="13.1640625" style="125" customWidth="1"/>
    <col min="1291" max="1291" width="12.6640625" style="125" customWidth="1"/>
    <col min="1292" max="1292" width="13" style="125" customWidth="1"/>
    <col min="1293" max="1536" width="10.33203125" style="125"/>
    <col min="1537" max="1537" width="48.1640625" style="125" customWidth="1"/>
    <col min="1538" max="1539" width="10.33203125" style="125"/>
    <col min="1540" max="1540" width="8.5" style="125" customWidth="1"/>
    <col min="1541" max="1543" width="10.33203125" style="125"/>
    <col min="1544" max="1544" width="14.5" style="125" customWidth="1"/>
    <col min="1545" max="1545" width="12.83203125" style="125" customWidth="1"/>
    <col min="1546" max="1546" width="13.1640625" style="125" customWidth="1"/>
    <col min="1547" max="1547" width="12.6640625" style="125" customWidth="1"/>
    <col min="1548" max="1548" width="13" style="125" customWidth="1"/>
    <col min="1549" max="1792" width="10.33203125" style="125"/>
    <col min="1793" max="1793" width="48.1640625" style="125" customWidth="1"/>
    <col min="1794" max="1795" width="10.33203125" style="125"/>
    <col min="1796" max="1796" width="8.5" style="125" customWidth="1"/>
    <col min="1797" max="1799" width="10.33203125" style="125"/>
    <col min="1800" max="1800" width="14.5" style="125" customWidth="1"/>
    <col min="1801" max="1801" width="12.83203125" style="125" customWidth="1"/>
    <col min="1802" max="1802" width="13.1640625" style="125" customWidth="1"/>
    <col min="1803" max="1803" width="12.6640625" style="125" customWidth="1"/>
    <col min="1804" max="1804" width="13" style="125" customWidth="1"/>
    <col min="1805" max="2048" width="10.33203125" style="125"/>
    <col min="2049" max="2049" width="48.1640625" style="125" customWidth="1"/>
    <col min="2050" max="2051" width="10.33203125" style="125"/>
    <col min="2052" max="2052" width="8.5" style="125" customWidth="1"/>
    <col min="2053" max="2055" width="10.33203125" style="125"/>
    <col min="2056" max="2056" width="14.5" style="125" customWidth="1"/>
    <col min="2057" max="2057" width="12.83203125" style="125" customWidth="1"/>
    <col min="2058" max="2058" width="13.1640625" style="125" customWidth="1"/>
    <col min="2059" max="2059" width="12.6640625" style="125" customWidth="1"/>
    <col min="2060" max="2060" width="13" style="125" customWidth="1"/>
    <col min="2061" max="2304" width="10.33203125" style="125"/>
    <col min="2305" max="2305" width="48.1640625" style="125" customWidth="1"/>
    <col min="2306" max="2307" width="10.33203125" style="125"/>
    <col min="2308" max="2308" width="8.5" style="125" customWidth="1"/>
    <col min="2309" max="2311" width="10.33203125" style="125"/>
    <col min="2312" max="2312" width="14.5" style="125" customWidth="1"/>
    <col min="2313" max="2313" width="12.83203125" style="125" customWidth="1"/>
    <col min="2314" max="2314" width="13.1640625" style="125" customWidth="1"/>
    <col min="2315" max="2315" width="12.6640625" style="125" customWidth="1"/>
    <col min="2316" max="2316" width="13" style="125" customWidth="1"/>
    <col min="2317" max="2560" width="10.33203125" style="125"/>
    <col min="2561" max="2561" width="48.1640625" style="125" customWidth="1"/>
    <col min="2562" max="2563" width="10.33203125" style="125"/>
    <col min="2564" max="2564" width="8.5" style="125" customWidth="1"/>
    <col min="2565" max="2567" width="10.33203125" style="125"/>
    <col min="2568" max="2568" width="14.5" style="125" customWidth="1"/>
    <col min="2569" max="2569" width="12.83203125" style="125" customWidth="1"/>
    <col min="2570" max="2570" width="13.1640625" style="125" customWidth="1"/>
    <col min="2571" max="2571" width="12.6640625" style="125" customWidth="1"/>
    <col min="2572" max="2572" width="13" style="125" customWidth="1"/>
    <col min="2573" max="2816" width="10.33203125" style="125"/>
    <col min="2817" max="2817" width="48.1640625" style="125" customWidth="1"/>
    <col min="2818" max="2819" width="10.33203125" style="125"/>
    <col min="2820" max="2820" width="8.5" style="125" customWidth="1"/>
    <col min="2821" max="2823" width="10.33203125" style="125"/>
    <col min="2824" max="2824" width="14.5" style="125" customWidth="1"/>
    <col min="2825" max="2825" width="12.83203125" style="125" customWidth="1"/>
    <col min="2826" max="2826" width="13.1640625" style="125" customWidth="1"/>
    <col min="2827" max="2827" width="12.6640625" style="125" customWidth="1"/>
    <col min="2828" max="2828" width="13" style="125" customWidth="1"/>
    <col min="2829" max="3072" width="10.33203125" style="125"/>
    <col min="3073" max="3073" width="48.1640625" style="125" customWidth="1"/>
    <col min="3074" max="3075" width="10.33203125" style="125"/>
    <col min="3076" max="3076" width="8.5" style="125" customWidth="1"/>
    <col min="3077" max="3079" width="10.33203125" style="125"/>
    <col min="3080" max="3080" width="14.5" style="125" customWidth="1"/>
    <col min="3081" max="3081" width="12.83203125" style="125" customWidth="1"/>
    <col min="3082" max="3082" width="13.1640625" style="125" customWidth="1"/>
    <col min="3083" max="3083" width="12.6640625" style="125" customWidth="1"/>
    <col min="3084" max="3084" width="13" style="125" customWidth="1"/>
    <col min="3085" max="3328" width="10.33203125" style="125"/>
    <col min="3329" max="3329" width="48.1640625" style="125" customWidth="1"/>
    <col min="3330" max="3331" width="10.33203125" style="125"/>
    <col min="3332" max="3332" width="8.5" style="125" customWidth="1"/>
    <col min="3333" max="3335" width="10.33203125" style="125"/>
    <col min="3336" max="3336" width="14.5" style="125" customWidth="1"/>
    <col min="3337" max="3337" width="12.83203125" style="125" customWidth="1"/>
    <col min="3338" max="3338" width="13.1640625" style="125" customWidth="1"/>
    <col min="3339" max="3339" width="12.6640625" style="125" customWidth="1"/>
    <col min="3340" max="3340" width="13" style="125" customWidth="1"/>
    <col min="3341" max="3584" width="10.33203125" style="125"/>
    <col min="3585" max="3585" width="48.1640625" style="125" customWidth="1"/>
    <col min="3586" max="3587" width="10.33203125" style="125"/>
    <col min="3588" max="3588" width="8.5" style="125" customWidth="1"/>
    <col min="3589" max="3591" width="10.33203125" style="125"/>
    <col min="3592" max="3592" width="14.5" style="125" customWidth="1"/>
    <col min="3593" max="3593" width="12.83203125" style="125" customWidth="1"/>
    <col min="3594" max="3594" width="13.1640625" style="125" customWidth="1"/>
    <col min="3595" max="3595" width="12.6640625" style="125" customWidth="1"/>
    <col min="3596" max="3596" width="13" style="125" customWidth="1"/>
    <col min="3597" max="3840" width="10.33203125" style="125"/>
    <col min="3841" max="3841" width="48.1640625" style="125" customWidth="1"/>
    <col min="3842" max="3843" width="10.33203125" style="125"/>
    <col min="3844" max="3844" width="8.5" style="125" customWidth="1"/>
    <col min="3845" max="3847" width="10.33203125" style="125"/>
    <col min="3848" max="3848" width="14.5" style="125" customWidth="1"/>
    <col min="3849" max="3849" width="12.83203125" style="125" customWidth="1"/>
    <col min="3850" max="3850" width="13.1640625" style="125" customWidth="1"/>
    <col min="3851" max="3851" width="12.6640625" style="125" customWidth="1"/>
    <col min="3852" max="3852" width="13" style="125" customWidth="1"/>
    <col min="3853" max="4096" width="10.33203125" style="125"/>
    <col min="4097" max="4097" width="48.1640625" style="125" customWidth="1"/>
    <col min="4098" max="4099" width="10.33203125" style="125"/>
    <col min="4100" max="4100" width="8.5" style="125" customWidth="1"/>
    <col min="4101" max="4103" width="10.33203125" style="125"/>
    <col min="4104" max="4104" width="14.5" style="125" customWidth="1"/>
    <col min="4105" max="4105" width="12.83203125" style="125" customWidth="1"/>
    <col min="4106" max="4106" width="13.1640625" style="125" customWidth="1"/>
    <col min="4107" max="4107" width="12.6640625" style="125" customWidth="1"/>
    <col min="4108" max="4108" width="13" style="125" customWidth="1"/>
    <col min="4109" max="4352" width="10.33203125" style="125"/>
    <col min="4353" max="4353" width="48.1640625" style="125" customWidth="1"/>
    <col min="4354" max="4355" width="10.33203125" style="125"/>
    <col min="4356" max="4356" width="8.5" style="125" customWidth="1"/>
    <col min="4357" max="4359" width="10.33203125" style="125"/>
    <col min="4360" max="4360" width="14.5" style="125" customWidth="1"/>
    <col min="4361" max="4361" width="12.83203125" style="125" customWidth="1"/>
    <col min="4362" max="4362" width="13.1640625" style="125" customWidth="1"/>
    <col min="4363" max="4363" width="12.6640625" style="125" customWidth="1"/>
    <col min="4364" max="4364" width="13" style="125" customWidth="1"/>
    <col min="4365" max="4608" width="10.33203125" style="125"/>
    <col min="4609" max="4609" width="48.1640625" style="125" customWidth="1"/>
    <col min="4610" max="4611" width="10.33203125" style="125"/>
    <col min="4612" max="4612" width="8.5" style="125" customWidth="1"/>
    <col min="4613" max="4615" width="10.33203125" style="125"/>
    <col min="4616" max="4616" width="14.5" style="125" customWidth="1"/>
    <col min="4617" max="4617" width="12.83203125" style="125" customWidth="1"/>
    <col min="4618" max="4618" width="13.1640625" style="125" customWidth="1"/>
    <col min="4619" max="4619" width="12.6640625" style="125" customWidth="1"/>
    <col min="4620" max="4620" width="13" style="125" customWidth="1"/>
    <col min="4621" max="4864" width="10.33203125" style="125"/>
    <col min="4865" max="4865" width="48.1640625" style="125" customWidth="1"/>
    <col min="4866" max="4867" width="10.33203125" style="125"/>
    <col min="4868" max="4868" width="8.5" style="125" customWidth="1"/>
    <col min="4869" max="4871" width="10.33203125" style="125"/>
    <col min="4872" max="4872" width="14.5" style="125" customWidth="1"/>
    <col min="4873" max="4873" width="12.83203125" style="125" customWidth="1"/>
    <col min="4874" max="4874" width="13.1640625" style="125" customWidth="1"/>
    <col min="4875" max="4875" width="12.6640625" style="125" customWidth="1"/>
    <col min="4876" max="4876" width="13" style="125" customWidth="1"/>
    <col min="4877" max="5120" width="10.33203125" style="125"/>
    <col min="5121" max="5121" width="48.1640625" style="125" customWidth="1"/>
    <col min="5122" max="5123" width="10.33203125" style="125"/>
    <col min="5124" max="5124" width="8.5" style="125" customWidth="1"/>
    <col min="5125" max="5127" width="10.33203125" style="125"/>
    <col min="5128" max="5128" width="14.5" style="125" customWidth="1"/>
    <col min="5129" max="5129" width="12.83203125" style="125" customWidth="1"/>
    <col min="5130" max="5130" width="13.1640625" style="125" customWidth="1"/>
    <col min="5131" max="5131" width="12.6640625" style="125" customWidth="1"/>
    <col min="5132" max="5132" width="13" style="125" customWidth="1"/>
    <col min="5133" max="5376" width="10.33203125" style="125"/>
    <col min="5377" max="5377" width="48.1640625" style="125" customWidth="1"/>
    <col min="5378" max="5379" width="10.33203125" style="125"/>
    <col min="5380" max="5380" width="8.5" style="125" customWidth="1"/>
    <col min="5381" max="5383" width="10.33203125" style="125"/>
    <col min="5384" max="5384" width="14.5" style="125" customWidth="1"/>
    <col min="5385" max="5385" width="12.83203125" style="125" customWidth="1"/>
    <col min="5386" max="5386" width="13.1640625" style="125" customWidth="1"/>
    <col min="5387" max="5387" width="12.6640625" style="125" customWidth="1"/>
    <col min="5388" max="5388" width="13" style="125" customWidth="1"/>
    <col min="5389" max="5632" width="10.33203125" style="125"/>
    <col min="5633" max="5633" width="48.1640625" style="125" customWidth="1"/>
    <col min="5634" max="5635" width="10.33203125" style="125"/>
    <col min="5636" max="5636" width="8.5" style="125" customWidth="1"/>
    <col min="5637" max="5639" width="10.33203125" style="125"/>
    <col min="5640" max="5640" width="14.5" style="125" customWidth="1"/>
    <col min="5641" max="5641" width="12.83203125" style="125" customWidth="1"/>
    <col min="5642" max="5642" width="13.1640625" style="125" customWidth="1"/>
    <col min="5643" max="5643" width="12.6640625" style="125" customWidth="1"/>
    <col min="5644" max="5644" width="13" style="125" customWidth="1"/>
    <col min="5645" max="5888" width="10.33203125" style="125"/>
    <col min="5889" max="5889" width="48.1640625" style="125" customWidth="1"/>
    <col min="5890" max="5891" width="10.33203125" style="125"/>
    <col min="5892" max="5892" width="8.5" style="125" customWidth="1"/>
    <col min="5893" max="5895" width="10.33203125" style="125"/>
    <col min="5896" max="5896" width="14.5" style="125" customWidth="1"/>
    <col min="5897" max="5897" width="12.83203125" style="125" customWidth="1"/>
    <col min="5898" max="5898" width="13.1640625" style="125" customWidth="1"/>
    <col min="5899" max="5899" width="12.6640625" style="125" customWidth="1"/>
    <col min="5900" max="5900" width="13" style="125" customWidth="1"/>
    <col min="5901" max="6144" width="10.33203125" style="125"/>
    <col min="6145" max="6145" width="48.1640625" style="125" customWidth="1"/>
    <col min="6146" max="6147" width="10.33203125" style="125"/>
    <col min="6148" max="6148" width="8.5" style="125" customWidth="1"/>
    <col min="6149" max="6151" width="10.33203125" style="125"/>
    <col min="6152" max="6152" width="14.5" style="125" customWidth="1"/>
    <col min="6153" max="6153" width="12.83203125" style="125" customWidth="1"/>
    <col min="6154" max="6154" width="13.1640625" style="125" customWidth="1"/>
    <col min="6155" max="6155" width="12.6640625" style="125" customWidth="1"/>
    <col min="6156" max="6156" width="13" style="125" customWidth="1"/>
    <col min="6157" max="6400" width="10.33203125" style="125"/>
    <col min="6401" max="6401" width="48.1640625" style="125" customWidth="1"/>
    <col min="6402" max="6403" width="10.33203125" style="125"/>
    <col min="6404" max="6404" width="8.5" style="125" customWidth="1"/>
    <col min="6405" max="6407" width="10.33203125" style="125"/>
    <col min="6408" max="6408" width="14.5" style="125" customWidth="1"/>
    <col min="6409" max="6409" width="12.83203125" style="125" customWidth="1"/>
    <col min="6410" max="6410" width="13.1640625" style="125" customWidth="1"/>
    <col min="6411" max="6411" width="12.6640625" style="125" customWidth="1"/>
    <col min="6412" max="6412" width="13" style="125" customWidth="1"/>
    <col min="6413" max="6656" width="10.33203125" style="125"/>
    <col min="6657" max="6657" width="48.1640625" style="125" customWidth="1"/>
    <col min="6658" max="6659" width="10.33203125" style="125"/>
    <col min="6660" max="6660" width="8.5" style="125" customWidth="1"/>
    <col min="6661" max="6663" width="10.33203125" style="125"/>
    <col min="6664" max="6664" width="14.5" style="125" customWidth="1"/>
    <col min="6665" max="6665" width="12.83203125" style="125" customWidth="1"/>
    <col min="6666" max="6666" width="13.1640625" style="125" customWidth="1"/>
    <col min="6667" max="6667" width="12.6640625" style="125" customWidth="1"/>
    <col min="6668" max="6668" width="13" style="125" customWidth="1"/>
    <col min="6669" max="6912" width="10.33203125" style="125"/>
    <col min="6913" max="6913" width="48.1640625" style="125" customWidth="1"/>
    <col min="6914" max="6915" width="10.33203125" style="125"/>
    <col min="6916" max="6916" width="8.5" style="125" customWidth="1"/>
    <col min="6917" max="6919" width="10.33203125" style="125"/>
    <col min="6920" max="6920" width="14.5" style="125" customWidth="1"/>
    <col min="6921" max="6921" width="12.83203125" style="125" customWidth="1"/>
    <col min="6922" max="6922" width="13.1640625" style="125" customWidth="1"/>
    <col min="6923" max="6923" width="12.6640625" style="125" customWidth="1"/>
    <col min="6924" max="6924" width="13" style="125" customWidth="1"/>
    <col min="6925" max="7168" width="10.33203125" style="125"/>
    <col min="7169" max="7169" width="48.1640625" style="125" customWidth="1"/>
    <col min="7170" max="7171" width="10.33203125" style="125"/>
    <col min="7172" max="7172" width="8.5" style="125" customWidth="1"/>
    <col min="7173" max="7175" width="10.33203125" style="125"/>
    <col min="7176" max="7176" width="14.5" style="125" customWidth="1"/>
    <col min="7177" max="7177" width="12.83203125" style="125" customWidth="1"/>
    <col min="7178" max="7178" width="13.1640625" style="125" customWidth="1"/>
    <col min="7179" max="7179" width="12.6640625" style="125" customWidth="1"/>
    <col min="7180" max="7180" width="13" style="125" customWidth="1"/>
    <col min="7181" max="7424" width="10.33203125" style="125"/>
    <col min="7425" max="7425" width="48.1640625" style="125" customWidth="1"/>
    <col min="7426" max="7427" width="10.33203125" style="125"/>
    <col min="7428" max="7428" width="8.5" style="125" customWidth="1"/>
    <col min="7429" max="7431" width="10.33203125" style="125"/>
    <col min="7432" max="7432" width="14.5" style="125" customWidth="1"/>
    <col min="7433" max="7433" width="12.83203125" style="125" customWidth="1"/>
    <col min="7434" max="7434" width="13.1640625" style="125" customWidth="1"/>
    <col min="7435" max="7435" width="12.6640625" style="125" customWidth="1"/>
    <col min="7436" max="7436" width="13" style="125" customWidth="1"/>
    <col min="7437" max="7680" width="10.33203125" style="125"/>
    <col min="7681" max="7681" width="48.1640625" style="125" customWidth="1"/>
    <col min="7682" max="7683" width="10.33203125" style="125"/>
    <col min="7684" max="7684" width="8.5" style="125" customWidth="1"/>
    <col min="7685" max="7687" width="10.33203125" style="125"/>
    <col min="7688" max="7688" width="14.5" style="125" customWidth="1"/>
    <col min="7689" max="7689" width="12.83203125" style="125" customWidth="1"/>
    <col min="7690" max="7690" width="13.1640625" style="125" customWidth="1"/>
    <col min="7691" max="7691" width="12.6640625" style="125" customWidth="1"/>
    <col min="7692" max="7692" width="13" style="125" customWidth="1"/>
    <col min="7693" max="7936" width="10.33203125" style="125"/>
    <col min="7937" max="7937" width="48.1640625" style="125" customWidth="1"/>
    <col min="7938" max="7939" width="10.33203125" style="125"/>
    <col min="7940" max="7940" width="8.5" style="125" customWidth="1"/>
    <col min="7941" max="7943" width="10.33203125" style="125"/>
    <col min="7944" max="7944" width="14.5" style="125" customWidth="1"/>
    <col min="7945" max="7945" width="12.83203125" style="125" customWidth="1"/>
    <col min="7946" max="7946" width="13.1640625" style="125" customWidth="1"/>
    <col min="7947" max="7947" width="12.6640625" style="125" customWidth="1"/>
    <col min="7948" max="7948" width="13" style="125" customWidth="1"/>
    <col min="7949" max="8192" width="10.33203125" style="125"/>
    <col min="8193" max="8193" width="48.1640625" style="125" customWidth="1"/>
    <col min="8194" max="8195" width="10.33203125" style="125"/>
    <col min="8196" max="8196" width="8.5" style="125" customWidth="1"/>
    <col min="8197" max="8199" width="10.33203125" style="125"/>
    <col min="8200" max="8200" width="14.5" style="125" customWidth="1"/>
    <col min="8201" max="8201" width="12.83203125" style="125" customWidth="1"/>
    <col min="8202" max="8202" width="13.1640625" style="125" customWidth="1"/>
    <col min="8203" max="8203" width="12.6640625" style="125" customWidth="1"/>
    <col min="8204" max="8204" width="13" style="125" customWidth="1"/>
    <col min="8205" max="8448" width="10.33203125" style="125"/>
    <col min="8449" max="8449" width="48.1640625" style="125" customWidth="1"/>
    <col min="8450" max="8451" width="10.33203125" style="125"/>
    <col min="8452" max="8452" width="8.5" style="125" customWidth="1"/>
    <col min="8453" max="8455" width="10.33203125" style="125"/>
    <col min="8456" max="8456" width="14.5" style="125" customWidth="1"/>
    <col min="8457" max="8457" width="12.83203125" style="125" customWidth="1"/>
    <col min="8458" max="8458" width="13.1640625" style="125" customWidth="1"/>
    <col min="8459" max="8459" width="12.6640625" style="125" customWidth="1"/>
    <col min="8460" max="8460" width="13" style="125" customWidth="1"/>
    <col min="8461" max="8704" width="10.33203125" style="125"/>
    <col min="8705" max="8705" width="48.1640625" style="125" customWidth="1"/>
    <col min="8706" max="8707" width="10.33203125" style="125"/>
    <col min="8708" max="8708" width="8.5" style="125" customWidth="1"/>
    <col min="8709" max="8711" width="10.33203125" style="125"/>
    <col min="8712" max="8712" width="14.5" style="125" customWidth="1"/>
    <col min="8713" max="8713" width="12.83203125" style="125" customWidth="1"/>
    <col min="8714" max="8714" width="13.1640625" style="125" customWidth="1"/>
    <col min="8715" max="8715" width="12.6640625" style="125" customWidth="1"/>
    <col min="8716" max="8716" width="13" style="125" customWidth="1"/>
    <col min="8717" max="8960" width="10.33203125" style="125"/>
    <col min="8961" max="8961" width="48.1640625" style="125" customWidth="1"/>
    <col min="8962" max="8963" width="10.33203125" style="125"/>
    <col min="8964" max="8964" width="8.5" style="125" customWidth="1"/>
    <col min="8965" max="8967" width="10.33203125" style="125"/>
    <col min="8968" max="8968" width="14.5" style="125" customWidth="1"/>
    <col min="8969" max="8969" width="12.83203125" style="125" customWidth="1"/>
    <col min="8970" max="8970" width="13.1640625" style="125" customWidth="1"/>
    <col min="8971" max="8971" width="12.6640625" style="125" customWidth="1"/>
    <col min="8972" max="8972" width="13" style="125" customWidth="1"/>
    <col min="8973" max="9216" width="10.33203125" style="125"/>
    <col min="9217" max="9217" width="48.1640625" style="125" customWidth="1"/>
    <col min="9218" max="9219" width="10.33203125" style="125"/>
    <col min="9220" max="9220" width="8.5" style="125" customWidth="1"/>
    <col min="9221" max="9223" width="10.33203125" style="125"/>
    <col min="9224" max="9224" width="14.5" style="125" customWidth="1"/>
    <col min="9225" max="9225" width="12.83203125" style="125" customWidth="1"/>
    <col min="9226" max="9226" width="13.1640625" style="125" customWidth="1"/>
    <col min="9227" max="9227" width="12.6640625" style="125" customWidth="1"/>
    <col min="9228" max="9228" width="13" style="125" customWidth="1"/>
    <col min="9229" max="9472" width="10.33203125" style="125"/>
    <col min="9473" max="9473" width="48.1640625" style="125" customWidth="1"/>
    <col min="9474" max="9475" width="10.33203125" style="125"/>
    <col min="9476" max="9476" width="8.5" style="125" customWidth="1"/>
    <col min="9477" max="9479" width="10.33203125" style="125"/>
    <col min="9480" max="9480" width="14.5" style="125" customWidth="1"/>
    <col min="9481" max="9481" width="12.83203125" style="125" customWidth="1"/>
    <col min="9482" max="9482" width="13.1640625" style="125" customWidth="1"/>
    <col min="9483" max="9483" width="12.6640625" style="125" customWidth="1"/>
    <col min="9484" max="9484" width="13" style="125" customWidth="1"/>
    <col min="9485" max="9728" width="10.33203125" style="125"/>
    <col min="9729" max="9729" width="48.1640625" style="125" customWidth="1"/>
    <col min="9730" max="9731" width="10.33203125" style="125"/>
    <col min="9732" max="9732" width="8.5" style="125" customWidth="1"/>
    <col min="9733" max="9735" width="10.33203125" style="125"/>
    <col min="9736" max="9736" width="14.5" style="125" customWidth="1"/>
    <col min="9737" max="9737" width="12.83203125" style="125" customWidth="1"/>
    <col min="9738" max="9738" width="13.1640625" style="125" customWidth="1"/>
    <col min="9739" max="9739" width="12.6640625" style="125" customWidth="1"/>
    <col min="9740" max="9740" width="13" style="125" customWidth="1"/>
    <col min="9741" max="9984" width="10.33203125" style="125"/>
    <col min="9985" max="9985" width="48.1640625" style="125" customWidth="1"/>
    <col min="9986" max="9987" width="10.33203125" style="125"/>
    <col min="9988" max="9988" width="8.5" style="125" customWidth="1"/>
    <col min="9989" max="9991" width="10.33203125" style="125"/>
    <col min="9992" max="9992" width="14.5" style="125" customWidth="1"/>
    <col min="9993" max="9993" width="12.83203125" style="125" customWidth="1"/>
    <col min="9994" max="9994" width="13.1640625" style="125" customWidth="1"/>
    <col min="9995" max="9995" width="12.6640625" style="125" customWidth="1"/>
    <col min="9996" max="9996" width="13" style="125" customWidth="1"/>
    <col min="9997" max="10240" width="10.33203125" style="125"/>
    <col min="10241" max="10241" width="48.1640625" style="125" customWidth="1"/>
    <col min="10242" max="10243" width="10.33203125" style="125"/>
    <col min="10244" max="10244" width="8.5" style="125" customWidth="1"/>
    <col min="10245" max="10247" width="10.33203125" style="125"/>
    <col min="10248" max="10248" width="14.5" style="125" customWidth="1"/>
    <col min="10249" max="10249" width="12.83203125" style="125" customWidth="1"/>
    <col min="10250" max="10250" width="13.1640625" style="125" customWidth="1"/>
    <col min="10251" max="10251" width="12.6640625" style="125" customWidth="1"/>
    <col min="10252" max="10252" width="13" style="125" customWidth="1"/>
    <col min="10253" max="10496" width="10.33203125" style="125"/>
    <col min="10497" max="10497" width="48.1640625" style="125" customWidth="1"/>
    <col min="10498" max="10499" width="10.33203125" style="125"/>
    <col min="10500" max="10500" width="8.5" style="125" customWidth="1"/>
    <col min="10501" max="10503" width="10.33203125" style="125"/>
    <col min="10504" max="10504" width="14.5" style="125" customWidth="1"/>
    <col min="10505" max="10505" width="12.83203125" style="125" customWidth="1"/>
    <col min="10506" max="10506" width="13.1640625" style="125" customWidth="1"/>
    <col min="10507" max="10507" width="12.6640625" style="125" customWidth="1"/>
    <col min="10508" max="10508" width="13" style="125" customWidth="1"/>
    <col min="10509" max="10752" width="10.33203125" style="125"/>
    <col min="10753" max="10753" width="48.1640625" style="125" customWidth="1"/>
    <col min="10754" max="10755" width="10.33203125" style="125"/>
    <col min="10756" max="10756" width="8.5" style="125" customWidth="1"/>
    <col min="10757" max="10759" width="10.33203125" style="125"/>
    <col min="10760" max="10760" width="14.5" style="125" customWidth="1"/>
    <col min="10761" max="10761" width="12.83203125" style="125" customWidth="1"/>
    <col min="10762" max="10762" width="13.1640625" style="125" customWidth="1"/>
    <col min="10763" max="10763" width="12.6640625" style="125" customWidth="1"/>
    <col min="10764" max="10764" width="13" style="125" customWidth="1"/>
    <col min="10765" max="11008" width="10.33203125" style="125"/>
    <col min="11009" max="11009" width="48.1640625" style="125" customWidth="1"/>
    <col min="11010" max="11011" width="10.33203125" style="125"/>
    <col min="11012" max="11012" width="8.5" style="125" customWidth="1"/>
    <col min="11013" max="11015" width="10.33203125" style="125"/>
    <col min="11016" max="11016" width="14.5" style="125" customWidth="1"/>
    <col min="11017" max="11017" width="12.83203125" style="125" customWidth="1"/>
    <col min="11018" max="11018" width="13.1640625" style="125" customWidth="1"/>
    <col min="11019" max="11019" width="12.6640625" style="125" customWidth="1"/>
    <col min="11020" max="11020" width="13" style="125" customWidth="1"/>
    <col min="11021" max="11264" width="10.33203125" style="125"/>
    <col min="11265" max="11265" width="48.1640625" style="125" customWidth="1"/>
    <col min="11266" max="11267" width="10.33203125" style="125"/>
    <col min="11268" max="11268" width="8.5" style="125" customWidth="1"/>
    <col min="11269" max="11271" width="10.33203125" style="125"/>
    <col min="11272" max="11272" width="14.5" style="125" customWidth="1"/>
    <col min="11273" max="11273" width="12.83203125" style="125" customWidth="1"/>
    <col min="11274" max="11274" width="13.1640625" style="125" customWidth="1"/>
    <col min="11275" max="11275" width="12.6640625" style="125" customWidth="1"/>
    <col min="11276" max="11276" width="13" style="125" customWidth="1"/>
    <col min="11277" max="11520" width="10.33203125" style="125"/>
    <col min="11521" max="11521" width="48.1640625" style="125" customWidth="1"/>
    <col min="11522" max="11523" width="10.33203125" style="125"/>
    <col min="11524" max="11524" width="8.5" style="125" customWidth="1"/>
    <col min="11525" max="11527" width="10.33203125" style="125"/>
    <col min="11528" max="11528" width="14.5" style="125" customWidth="1"/>
    <col min="11529" max="11529" width="12.83203125" style="125" customWidth="1"/>
    <col min="11530" max="11530" width="13.1640625" style="125" customWidth="1"/>
    <col min="11531" max="11531" width="12.6640625" style="125" customWidth="1"/>
    <col min="11532" max="11532" width="13" style="125" customWidth="1"/>
    <col min="11533" max="11776" width="10.33203125" style="125"/>
    <col min="11777" max="11777" width="48.1640625" style="125" customWidth="1"/>
    <col min="11778" max="11779" width="10.33203125" style="125"/>
    <col min="11780" max="11780" width="8.5" style="125" customWidth="1"/>
    <col min="11781" max="11783" width="10.33203125" style="125"/>
    <col min="11784" max="11784" width="14.5" style="125" customWidth="1"/>
    <col min="11785" max="11785" width="12.83203125" style="125" customWidth="1"/>
    <col min="11786" max="11786" width="13.1640625" style="125" customWidth="1"/>
    <col min="11787" max="11787" width="12.6640625" style="125" customWidth="1"/>
    <col min="11788" max="11788" width="13" style="125" customWidth="1"/>
    <col min="11789" max="12032" width="10.33203125" style="125"/>
    <col min="12033" max="12033" width="48.1640625" style="125" customWidth="1"/>
    <col min="12034" max="12035" width="10.33203125" style="125"/>
    <col min="12036" max="12036" width="8.5" style="125" customWidth="1"/>
    <col min="12037" max="12039" width="10.33203125" style="125"/>
    <col min="12040" max="12040" width="14.5" style="125" customWidth="1"/>
    <col min="12041" max="12041" width="12.83203125" style="125" customWidth="1"/>
    <col min="12042" max="12042" width="13.1640625" style="125" customWidth="1"/>
    <col min="12043" max="12043" width="12.6640625" style="125" customWidth="1"/>
    <col min="12044" max="12044" width="13" style="125" customWidth="1"/>
    <col min="12045" max="12288" width="10.33203125" style="125"/>
    <col min="12289" max="12289" width="48.1640625" style="125" customWidth="1"/>
    <col min="12290" max="12291" width="10.33203125" style="125"/>
    <col min="12292" max="12292" width="8.5" style="125" customWidth="1"/>
    <col min="12293" max="12295" width="10.33203125" style="125"/>
    <col min="12296" max="12296" width="14.5" style="125" customWidth="1"/>
    <col min="12297" max="12297" width="12.83203125" style="125" customWidth="1"/>
    <col min="12298" max="12298" width="13.1640625" style="125" customWidth="1"/>
    <col min="12299" max="12299" width="12.6640625" style="125" customWidth="1"/>
    <col min="12300" max="12300" width="13" style="125" customWidth="1"/>
    <col min="12301" max="12544" width="10.33203125" style="125"/>
    <col min="12545" max="12545" width="48.1640625" style="125" customWidth="1"/>
    <col min="12546" max="12547" width="10.33203125" style="125"/>
    <col min="12548" max="12548" width="8.5" style="125" customWidth="1"/>
    <col min="12549" max="12551" width="10.33203125" style="125"/>
    <col min="12552" max="12552" width="14.5" style="125" customWidth="1"/>
    <col min="12553" max="12553" width="12.83203125" style="125" customWidth="1"/>
    <col min="12554" max="12554" width="13.1640625" style="125" customWidth="1"/>
    <col min="12555" max="12555" width="12.6640625" style="125" customWidth="1"/>
    <col min="12556" max="12556" width="13" style="125" customWidth="1"/>
    <col min="12557" max="12800" width="10.33203125" style="125"/>
    <col min="12801" max="12801" width="48.1640625" style="125" customWidth="1"/>
    <col min="12802" max="12803" width="10.33203125" style="125"/>
    <col min="12804" max="12804" width="8.5" style="125" customWidth="1"/>
    <col min="12805" max="12807" width="10.33203125" style="125"/>
    <col min="12808" max="12808" width="14.5" style="125" customWidth="1"/>
    <col min="12809" max="12809" width="12.83203125" style="125" customWidth="1"/>
    <col min="12810" max="12810" width="13.1640625" style="125" customWidth="1"/>
    <col min="12811" max="12811" width="12.6640625" style="125" customWidth="1"/>
    <col min="12812" max="12812" width="13" style="125" customWidth="1"/>
    <col min="12813" max="13056" width="10.33203125" style="125"/>
    <col min="13057" max="13057" width="48.1640625" style="125" customWidth="1"/>
    <col min="13058" max="13059" width="10.33203125" style="125"/>
    <col min="13060" max="13060" width="8.5" style="125" customWidth="1"/>
    <col min="13061" max="13063" width="10.33203125" style="125"/>
    <col min="13064" max="13064" width="14.5" style="125" customWidth="1"/>
    <col min="13065" max="13065" width="12.83203125" style="125" customWidth="1"/>
    <col min="13066" max="13066" width="13.1640625" style="125" customWidth="1"/>
    <col min="13067" max="13067" width="12.6640625" style="125" customWidth="1"/>
    <col min="13068" max="13068" width="13" style="125" customWidth="1"/>
    <col min="13069" max="13312" width="10.33203125" style="125"/>
    <col min="13313" max="13313" width="48.1640625" style="125" customWidth="1"/>
    <col min="13314" max="13315" width="10.33203125" style="125"/>
    <col min="13316" max="13316" width="8.5" style="125" customWidth="1"/>
    <col min="13317" max="13319" width="10.33203125" style="125"/>
    <col min="13320" max="13320" width="14.5" style="125" customWidth="1"/>
    <col min="13321" max="13321" width="12.83203125" style="125" customWidth="1"/>
    <col min="13322" max="13322" width="13.1640625" style="125" customWidth="1"/>
    <col min="13323" max="13323" width="12.6640625" style="125" customWidth="1"/>
    <col min="13324" max="13324" width="13" style="125" customWidth="1"/>
    <col min="13325" max="13568" width="10.33203125" style="125"/>
    <col min="13569" max="13569" width="48.1640625" style="125" customWidth="1"/>
    <col min="13570" max="13571" width="10.33203125" style="125"/>
    <col min="13572" max="13572" width="8.5" style="125" customWidth="1"/>
    <col min="13573" max="13575" width="10.33203125" style="125"/>
    <col min="13576" max="13576" width="14.5" style="125" customWidth="1"/>
    <col min="13577" max="13577" width="12.83203125" style="125" customWidth="1"/>
    <col min="13578" max="13578" width="13.1640625" style="125" customWidth="1"/>
    <col min="13579" max="13579" width="12.6640625" style="125" customWidth="1"/>
    <col min="13580" max="13580" width="13" style="125" customWidth="1"/>
    <col min="13581" max="13824" width="10.33203125" style="125"/>
    <col min="13825" max="13825" width="48.1640625" style="125" customWidth="1"/>
    <col min="13826" max="13827" width="10.33203125" style="125"/>
    <col min="13828" max="13828" width="8.5" style="125" customWidth="1"/>
    <col min="13829" max="13831" width="10.33203125" style="125"/>
    <col min="13832" max="13832" width="14.5" style="125" customWidth="1"/>
    <col min="13833" max="13833" width="12.83203125" style="125" customWidth="1"/>
    <col min="13834" max="13834" width="13.1640625" style="125" customWidth="1"/>
    <col min="13835" max="13835" width="12.6640625" style="125" customWidth="1"/>
    <col min="13836" max="13836" width="13" style="125" customWidth="1"/>
    <col min="13837" max="14080" width="10.33203125" style="125"/>
    <col min="14081" max="14081" width="48.1640625" style="125" customWidth="1"/>
    <col min="14082" max="14083" width="10.33203125" style="125"/>
    <col min="14084" max="14084" width="8.5" style="125" customWidth="1"/>
    <col min="14085" max="14087" width="10.33203125" style="125"/>
    <col min="14088" max="14088" width="14.5" style="125" customWidth="1"/>
    <col min="14089" max="14089" width="12.83203125" style="125" customWidth="1"/>
    <col min="14090" max="14090" width="13.1640625" style="125" customWidth="1"/>
    <col min="14091" max="14091" width="12.6640625" style="125" customWidth="1"/>
    <col min="14092" max="14092" width="13" style="125" customWidth="1"/>
    <col min="14093" max="14336" width="10.33203125" style="125"/>
    <col min="14337" max="14337" width="48.1640625" style="125" customWidth="1"/>
    <col min="14338" max="14339" width="10.33203125" style="125"/>
    <col min="14340" max="14340" width="8.5" style="125" customWidth="1"/>
    <col min="14341" max="14343" width="10.33203125" style="125"/>
    <col min="14344" max="14344" width="14.5" style="125" customWidth="1"/>
    <col min="14345" max="14345" width="12.83203125" style="125" customWidth="1"/>
    <col min="14346" max="14346" width="13.1640625" style="125" customWidth="1"/>
    <col min="14347" max="14347" width="12.6640625" style="125" customWidth="1"/>
    <col min="14348" max="14348" width="13" style="125" customWidth="1"/>
    <col min="14349" max="14592" width="10.33203125" style="125"/>
    <col min="14593" max="14593" width="48.1640625" style="125" customWidth="1"/>
    <col min="14594" max="14595" width="10.33203125" style="125"/>
    <col min="14596" max="14596" width="8.5" style="125" customWidth="1"/>
    <col min="14597" max="14599" width="10.33203125" style="125"/>
    <col min="14600" max="14600" width="14.5" style="125" customWidth="1"/>
    <col min="14601" max="14601" width="12.83203125" style="125" customWidth="1"/>
    <col min="14602" max="14602" width="13.1640625" style="125" customWidth="1"/>
    <col min="14603" max="14603" width="12.6640625" style="125" customWidth="1"/>
    <col min="14604" max="14604" width="13" style="125" customWidth="1"/>
    <col min="14605" max="14848" width="10.33203125" style="125"/>
    <col min="14849" max="14849" width="48.1640625" style="125" customWidth="1"/>
    <col min="14850" max="14851" width="10.33203125" style="125"/>
    <col min="14852" max="14852" width="8.5" style="125" customWidth="1"/>
    <col min="14853" max="14855" width="10.33203125" style="125"/>
    <col min="14856" max="14856" width="14.5" style="125" customWidth="1"/>
    <col min="14857" max="14857" width="12.83203125" style="125" customWidth="1"/>
    <col min="14858" max="14858" width="13.1640625" style="125" customWidth="1"/>
    <col min="14859" max="14859" width="12.6640625" style="125" customWidth="1"/>
    <col min="14860" max="14860" width="13" style="125" customWidth="1"/>
    <col min="14861" max="15104" width="10.33203125" style="125"/>
    <col min="15105" max="15105" width="48.1640625" style="125" customWidth="1"/>
    <col min="15106" max="15107" width="10.33203125" style="125"/>
    <col min="15108" max="15108" width="8.5" style="125" customWidth="1"/>
    <col min="15109" max="15111" width="10.33203125" style="125"/>
    <col min="15112" max="15112" width="14.5" style="125" customWidth="1"/>
    <col min="15113" max="15113" width="12.83203125" style="125" customWidth="1"/>
    <col min="15114" max="15114" width="13.1640625" style="125" customWidth="1"/>
    <col min="15115" max="15115" width="12.6640625" style="125" customWidth="1"/>
    <col min="15116" max="15116" width="13" style="125" customWidth="1"/>
    <col min="15117" max="15360" width="10.33203125" style="125"/>
    <col min="15361" max="15361" width="48.1640625" style="125" customWidth="1"/>
    <col min="15362" max="15363" width="10.33203125" style="125"/>
    <col min="15364" max="15364" width="8.5" style="125" customWidth="1"/>
    <col min="15365" max="15367" width="10.33203125" style="125"/>
    <col min="15368" max="15368" width="14.5" style="125" customWidth="1"/>
    <col min="15369" max="15369" width="12.83203125" style="125" customWidth="1"/>
    <col min="15370" max="15370" width="13.1640625" style="125" customWidth="1"/>
    <col min="15371" max="15371" width="12.6640625" style="125" customWidth="1"/>
    <col min="15372" max="15372" width="13" style="125" customWidth="1"/>
    <col min="15373" max="15616" width="10.33203125" style="125"/>
    <col min="15617" max="15617" width="48.1640625" style="125" customWidth="1"/>
    <col min="15618" max="15619" width="10.33203125" style="125"/>
    <col min="15620" max="15620" width="8.5" style="125" customWidth="1"/>
    <col min="15621" max="15623" width="10.33203125" style="125"/>
    <col min="15624" max="15624" width="14.5" style="125" customWidth="1"/>
    <col min="15625" max="15625" width="12.83203125" style="125" customWidth="1"/>
    <col min="15626" max="15626" width="13.1640625" style="125" customWidth="1"/>
    <col min="15627" max="15627" width="12.6640625" style="125" customWidth="1"/>
    <col min="15628" max="15628" width="13" style="125" customWidth="1"/>
    <col min="15629" max="15872" width="10.33203125" style="125"/>
    <col min="15873" max="15873" width="48.1640625" style="125" customWidth="1"/>
    <col min="15874" max="15875" width="10.33203125" style="125"/>
    <col min="15876" max="15876" width="8.5" style="125" customWidth="1"/>
    <col min="15877" max="15879" width="10.33203125" style="125"/>
    <col min="15880" max="15880" width="14.5" style="125" customWidth="1"/>
    <col min="15881" max="15881" width="12.83203125" style="125" customWidth="1"/>
    <col min="15882" max="15882" width="13.1640625" style="125" customWidth="1"/>
    <col min="15883" max="15883" width="12.6640625" style="125" customWidth="1"/>
    <col min="15884" max="15884" width="13" style="125" customWidth="1"/>
    <col min="15885" max="16128" width="10.33203125" style="125"/>
    <col min="16129" max="16129" width="48.1640625" style="125" customWidth="1"/>
    <col min="16130" max="16131" width="10.33203125" style="125"/>
    <col min="16132" max="16132" width="8.5" style="125" customWidth="1"/>
    <col min="16133" max="16135" width="10.33203125" style="125"/>
    <col min="16136" max="16136" width="14.5" style="125" customWidth="1"/>
    <col min="16137" max="16137" width="12.83203125" style="125" customWidth="1"/>
    <col min="16138" max="16138" width="13.1640625" style="125" customWidth="1"/>
    <col min="16139" max="16139" width="12.6640625" style="125" customWidth="1"/>
    <col min="16140" max="16140" width="13" style="125" customWidth="1"/>
    <col min="16141" max="16384" width="10.33203125" style="125"/>
  </cols>
  <sheetData>
    <row r="1" spans="1:13" x14ac:dyDescent="0.2">
      <c r="A1" s="447" t="s">
        <v>257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3" x14ac:dyDescent="0.2">
      <c r="A2" s="447" t="s">
        <v>258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4" spans="1:13" s="129" customFormat="1" ht="96" x14ac:dyDescent="0.2">
      <c r="A4" s="126" t="s">
        <v>78</v>
      </c>
      <c r="B4" s="127" t="s">
        <v>28</v>
      </c>
      <c r="C4" s="127" t="s">
        <v>259</v>
      </c>
      <c r="D4" s="127" t="s">
        <v>260</v>
      </c>
      <c r="E4" s="127" t="s">
        <v>261</v>
      </c>
      <c r="F4" s="126" t="s">
        <v>262</v>
      </c>
      <c r="G4" s="126" t="s">
        <v>263</v>
      </c>
      <c r="H4" s="128" t="s">
        <v>264</v>
      </c>
      <c r="I4" s="128" t="s">
        <v>265</v>
      </c>
      <c r="J4" s="128" t="s">
        <v>266</v>
      </c>
      <c r="K4" s="128" t="s">
        <v>267</v>
      </c>
      <c r="L4" s="128" t="s">
        <v>268</v>
      </c>
    </row>
    <row r="5" spans="1:13" x14ac:dyDescent="0.2">
      <c r="A5" s="130" t="s">
        <v>269</v>
      </c>
      <c r="B5" s="131" t="s">
        <v>180</v>
      </c>
      <c r="C5" s="131" t="s">
        <v>34</v>
      </c>
      <c r="D5" s="131" t="s">
        <v>38</v>
      </c>
      <c r="E5" s="131" t="s">
        <v>444</v>
      </c>
      <c r="F5" s="132">
        <v>121</v>
      </c>
      <c r="G5" s="132">
        <v>211</v>
      </c>
      <c r="H5" s="133">
        <v>712000</v>
      </c>
      <c r="I5" s="133"/>
      <c r="J5" s="133"/>
      <c r="K5" s="133"/>
      <c r="L5" s="133"/>
    </row>
    <row r="6" spans="1:13" x14ac:dyDescent="0.2">
      <c r="A6" s="130" t="s">
        <v>270</v>
      </c>
      <c r="B6" s="131"/>
      <c r="C6" s="131"/>
      <c r="D6" s="131"/>
      <c r="E6" s="131"/>
      <c r="F6" s="132">
        <v>121</v>
      </c>
      <c r="G6" s="132">
        <v>213</v>
      </c>
      <c r="H6" s="133">
        <v>215200</v>
      </c>
      <c r="I6" s="133"/>
      <c r="J6" s="133"/>
      <c r="K6" s="133"/>
      <c r="L6" s="133"/>
    </row>
    <row r="7" spans="1:13" s="129" customFormat="1" x14ac:dyDescent="0.2">
      <c r="A7" s="134" t="s">
        <v>271</v>
      </c>
      <c r="B7" s="135"/>
      <c r="C7" s="135"/>
      <c r="D7" s="135"/>
      <c r="E7" s="135"/>
      <c r="F7" s="136"/>
      <c r="G7" s="136"/>
      <c r="H7" s="137">
        <f>H5+H6</f>
        <v>927200</v>
      </c>
      <c r="I7" s="137">
        <f>I5+I6</f>
        <v>0</v>
      </c>
      <c r="J7" s="137">
        <f>J5+J6</f>
        <v>0</v>
      </c>
      <c r="K7" s="137">
        <f>K5+K6</f>
        <v>0</v>
      </c>
      <c r="L7" s="137">
        <f>L5+L6</f>
        <v>0</v>
      </c>
    </row>
    <row r="8" spans="1:13" x14ac:dyDescent="0.2">
      <c r="A8" s="130" t="s">
        <v>269</v>
      </c>
      <c r="B8" s="131" t="s">
        <v>180</v>
      </c>
      <c r="C8" s="131" t="s">
        <v>34</v>
      </c>
      <c r="D8" s="131" t="s">
        <v>40</v>
      </c>
      <c r="E8" s="131" t="s">
        <v>445</v>
      </c>
      <c r="F8" s="132">
        <v>121</v>
      </c>
      <c r="G8" s="132">
        <v>211</v>
      </c>
      <c r="H8" s="133">
        <v>1014000</v>
      </c>
      <c r="I8" s="133"/>
      <c r="J8" s="133"/>
      <c r="K8" s="133"/>
      <c r="L8" s="133"/>
    </row>
    <row r="9" spans="1:13" x14ac:dyDescent="0.2">
      <c r="A9" s="130" t="s">
        <v>272</v>
      </c>
      <c r="B9" s="131"/>
      <c r="C9" s="131"/>
      <c r="D9" s="131"/>
      <c r="E9" s="131"/>
      <c r="F9" s="132">
        <v>122</v>
      </c>
      <c r="G9" s="132">
        <v>212</v>
      </c>
      <c r="H9" s="133">
        <v>60000</v>
      </c>
      <c r="I9" s="133"/>
      <c r="J9" s="133"/>
      <c r="K9" s="133"/>
      <c r="L9" s="133"/>
    </row>
    <row r="10" spans="1:13" x14ac:dyDescent="0.2">
      <c r="A10" s="130" t="s">
        <v>270</v>
      </c>
      <c r="B10" s="131"/>
      <c r="C10" s="131"/>
      <c r="D10" s="131"/>
      <c r="E10" s="131"/>
      <c r="F10" s="132">
        <v>121</v>
      </c>
      <c r="G10" s="132">
        <v>213</v>
      </c>
      <c r="H10" s="133">
        <v>306500</v>
      </c>
      <c r="I10" s="133"/>
      <c r="J10" s="133"/>
      <c r="K10" s="133"/>
      <c r="L10" s="133"/>
    </row>
    <row r="11" spans="1:13" x14ac:dyDescent="0.2">
      <c r="A11" s="130" t="s">
        <v>273</v>
      </c>
      <c r="B11" s="131"/>
      <c r="C11" s="131"/>
      <c r="D11" s="131"/>
      <c r="E11" s="131"/>
      <c r="F11" s="132">
        <v>244</v>
      </c>
      <c r="G11" s="132">
        <v>221</v>
      </c>
      <c r="H11" s="133">
        <v>60000</v>
      </c>
      <c r="I11" s="133"/>
      <c r="J11" s="133"/>
      <c r="K11" s="133"/>
      <c r="L11" s="133"/>
      <c r="M11" s="323"/>
    </row>
    <row r="12" spans="1:13" x14ac:dyDescent="0.2">
      <c r="A12" s="130" t="s">
        <v>274</v>
      </c>
      <c r="B12" s="131"/>
      <c r="C12" s="131"/>
      <c r="D12" s="131"/>
      <c r="E12" s="131"/>
      <c r="F12" s="132">
        <v>244</v>
      </c>
      <c r="G12" s="132">
        <v>222</v>
      </c>
      <c r="H12" s="133">
        <v>20000</v>
      </c>
      <c r="I12" s="133"/>
      <c r="J12" s="133"/>
      <c r="K12" s="133"/>
      <c r="L12" s="133"/>
    </row>
    <row r="13" spans="1:13" x14ac:dyDescent="0.2">
      <c r="A13" s="130" t="s">
        <v>275</v>
      </c>
      <c r="B13" s="131"/>
      <c r="C13" s="131"/>
      <c r="D13" s="131"/>
      <c r="E13" s="131"/>
      <c r="F13" s="132">
        <v>244</v>
      </c>
      <c r="G13" s="132">
        <v>223</v>
      </c>
      <c r="H13" s="133">
        <v>751700</v>
      </c>
      <c r="I13" s="133"/>
      <c r="J13" s="133"/>
      <c r="K13" s="133"/>
      <c r="L13" s="133"/>
    </row>
    <row r="14" spans="1:13" x14ac:dyDescent="0.2">
      <c r="A14" s="130" t="s">
        <v>276</v>
      </c>
      <c r="B14" s="131"/>
      <c r="C14" s="131"/>
      <c r="D14" s="131"/>
      <c r="E14" s="131"/>
      <c r="F14" s="132">
        <v>244</v>
      </c>
      <c r="G14" s="132">
        <v>225</v>
      </c>
      <c r="H14" s="133">
        <v>50000</v>
      </c>
      <c r="I14" s="133"/>
      <c r="J14" s="133"/>
      <c r="K14" s="133"/>
      <c r="L14" s="133"/>
    </row>
    <row r="15" spans="1:13" x14ac:dyDescent="0.2">
      <c r="A15" s="130" t="s">
        <v>277</v>
      </c>
      <c r="B15" s="131"/>
      <c r="C15" s="131"/>
      <c r="D15" s="131"/>
      <c r="E15" s="131"/>
      <c r="F15" s="132">
        <v>244</v>
      </c>
      <c r="G15" s="132">
        <v>226</v>
      </c>
      <c r="H15" s="133">
        <v>90000</v>
      </c>
      <c r="I15" s="133"/>
      <c r="J15" s="133"/>
      <c r="K15" s="133"/>
      <c r="L15" s="133"/>
    </row>
    <row r="16" spans="1:13" x14ac:dyDescent="0.2">
      <c r="A16" s="130" t="s">
        <v>278</v>
      </c>
      <c r="B16" s="131"/>
      <c r="C16" s="131"/>
      <c r="D16" s="131"/>
      <c r="E16" s="131"/>
      <c r="F16" s="132">
        <v>244</v>
      </c>
      <c r="G16" s="132">
        <v>290</v>
      </c>
      <c r="H16" s="133">
        <v>10000</v>
      </c>
      <c r="I16" s="133"/>
      <c r="J16" s="133"/>
      <c r="K16" s="133"/>
      <c r="L16" s="133"/>
    </row>
    <row r="17" spans="1:13" x14ac:dyDescent="0.2">
      <c r="A17" s="130" t="s">
        <v>279</v>
      </c>
      <c r="B17" s="131"/>
      <c r="C17" s="131"/>
      <c r="D17" s="131"/>
      <c r="E17" s="131"/>
      <c r="F17" s="132">
        <v>244</v>
      </c>
      <c r="G17" s="132">
        <v>310</v>
      </c>
      <c r="H17" s="133">
        <v>20000</v>
      </c>
      <c r="I17" s="133"/>
      <c r="J17" s="133"/>
      <c r="K17" s="133"/>
      <c r="L17" s="133"/>
    </row>
    <row r="18" spans="1:13" x14ac:dyDescent="0.2">
      <c r="A18" s="130" t="s">
        <v>280</v>
      </c>
      <c r="B18" s="131"/>
      <c r="C18" s="131"/>
      <c r="D18" s="131"/>
      <c r="E18" s="131"/>
      <c r="F18" s="132">
        <v>244</v>
      </c>
      <c r="G18" s="132">
        <v>340</v>
      </c>
      <c r="H18" s="133">
        <v>20000</v>
      </c>
      <c r="I18" s="133"/>
      <c r="J18" s="133"/>
      <c r="K18" s="133"/>
      <c r="L18" s="133"/>
    </row>
    <row r="19" spans="1:13" x14ac:dyDescent="0.2">
      <c r="A19" s="130" t="s">
        <v>278</v>
      </c>
      <c r="B19" s="131"/>
      <c r="C19" s="131"/>
      <c r="D19" s="131"/>
      <c r="E19" s="131"/>
      <c r="F19" s="132">
        <v>851</v>
      </c>
      <c r="G19" s="132">
        <v>290</v>
      </c>
      <c r="H19" s="133">
        <v>10000</v>
      </c>
      <c r="I19" s="133"/>
      <c r="J19" s="133"/>
      <c r="K19" s="133"/>
      <c r="L19" s="133"/>
    </row>
    <row r="20" spans="1:13" x14ac:dyDescent="0.2">
      <c r="A20" s="130" t="s">
        <v>278</v>
      </c>
      <c r="B20" s="131"/>
      <c r="C20" s="131"/>
      <c r="D20" s="131"/>
      <c r="E20" s="131"/>
      <c r="F20" s="132">
        <v>852</v>
      </c>
      <c r="G20" s="132">
        <v>290</v>
      </c>
      <c r="H20" s="133">
        <v>40000</v>
      </c>
      <c r="I20" s="133"/>
      <c r="J20" s="133"/>
      <c r="K20" s="133"/>
      <c r="L20" s="133"/>
    </row>
    <row r="21" spans="1:13" x14ac:dyDescent="0.2">
      <c r="A21" s="130" t="s">
        <v>281</v>
      </c>
      <c r="B21" s="131"/>
      <c r="C21" s="131"/>
      <c r="D21" s="131"/>
      <c r="E21" s="131"/>
      <c r="F21" s="132">
        <v>321</v>
      </c>
      <c r="G21" s="132">
        <v>263</v>
      </c>
      <c r="H21" s="133">
        <v>40000</v>
      </c>
      <c r="I21" s="133"/>
      <c r="J21" s="133"/>
      <c r="K21" s="133"/>
      <c r="L21" s="133"/>
    </row>
    <row r="22" spans="1:13" s="129" customFormat="1" x14ac:dyDescent="0.2">
      <c r="A22" s="134" t="s">
        <v>271</v>
      </c>
      <c r="B22" s="135"/>
      <c r="C22" s="135"/>
      <c r="D22" s="135"/>
      <c r="E22" s="135"/>
      <c r="F22" s="136"/>
      <c r="G22" s="136"/>
      <c r="H22" s="137">
        <f>H8+H9+H10+H11+H12+H13+H14+H15+H16+H17+H18+H19+H20+H21</f>
        <v>2492200</v>
      </c>
      <c r="I22" s="137">
        <f>I8+I9+I10+I11+I12+I13+I14+I15+I16+I17+I18+I19+I20+I21</f>
        <v>0</v>
      </c>
      <c r="J22" s="137">
        <f>J8+J9+J10+J11+J12+J13+J14+J15+J16+J17+J18+J19+J20+J21</f>
        <v>0</v>
      </c>
      <c r="K22" s="137">
        <f>K8+K9+K10+K11+K12+K13+K14+K15+K16+K17+K18+K19+K20+K21</f>
        <v>0</v>
      </c>
      <c r="L22" s="137">
        <f>L8+L9+L10+L11+L12+L13+L14+L15+L16+L17+L18+L19+L20+L21</f>
        <v>0</v>
      </c>
    </row>
    <row r="23" spans="1:13" x14ac:dyDescent="0.2">
      <c r="A23" s="130" t="s">
        <v>282</v>
      </c>
      <c r="B23" s="131" t="s">
        <v>180</v>
      </c>
      <c r="C23" s="131" t="s">
        <v>34</v>
      </c>
      <c r="D23" s="131" t="s">
        <v>25</v>
      </c>
      <c r="E23" s="131" t="s">
        <v>446</v>
      </c>
      <c r="F23" s="132">
        <v>870</v>
      </c>
      <c r="G23" s="132">
        <v>290</v>
      </c>
      <c r="H23" s="133">
        <v>250000</v>
      </c>
      <c r="I23" s="133"/>
      <c r="J23" s="133"/>
      <c r="K23" s="133"/>
      <c r="L23" s="133"/>
    </row>
    <row r="24" spans="1:13" s="129" customFormat="1" x14ac:dyDescent="0.2">
      <c r="A24" s="134" t="s">
        <v>271</v>
      </c>
      <c r="B24" s="135"/>
      <c r="C24" s="135"/>
      <c r="D24" s="135"/>
      <c r="E24" s="135"/>
      <c r="F24" s="136"/>
      <c r="G24" s="136"/>
      <c r="H24" s="137">
        <f>H23</f>
        <v>250000</v>
      </c>
      <c r="I24" s="137">
        <f>I23</f>
        <v>0</v>
      </c>
      <c r="J24" s="137">
        <f>J23</f>
        <v>0</v>
      </c>
      <c r="K24" s="137">
        <f>K23</f>
        <v>0</v>
      </c>
      <c r="L24" s="137">
        <f>L23</f>
        <v>0</v>
      </c>
    </row>
    <row r="25" spans="1:13" x14ac:dyDescent="0.2">
      <c r="A25" s="130" t="s">
        <v>269</v>
      </c>
      <c r="B25" s="131" t="s">
        <v>180</v>
      </c>
      <c r="C25" s="131" t="s">
        <v>34</v>
      </c>
      <c r="D25" s="131" t="s">
        <v>21</v>
      </c>
      <c r="E25" s="131" t="s">
        <v>447</v>
      </c>
      <c r="F25" s="132">
        <v>111</v>
      </c>
      <c r="G25" s="132">
        <v>211</v>
      </c>
      <c r="H25" s="133">
        <v>1590000</v>
      </c>
      <c r="I25" s="133"/>
      <c r="J25" s="133"/>
      <c r="K25" s="133"/>
      <c r="L25" s="133"/>
    </row>
    <row r="26" spans="1:13" x14ac:dyDescent="0.2">
      <c r="A26" s="130" t="s">
        <v>272</v>
      </c>
      <c r="B26" s="131"/>
      <c r="C26" s="131"/>
      <c r="D26" s="131"/>
      <c r="E26" s="131"/>
      <c r="F26" s="132">
        <v>112</v>
      </c>
      <c r="G26" s="132">
        <v>212</v>
      </c>
      <c r="H26" s="133">
        <v>100000</v>
      </c>
      <c r="I26" s="133"/>
      <c r="J26" s="133"/>
      <c r="K26" s="133"/>
      <c r="L26" s="133"/>
    </row>
    <row r="27" spans="1:13" x14ac:dyDescent="0.2">
      <c r="A27" s="130" t="s">
        <v>270</v>
      </c>
      <c r="B27" s="131"/>
      <c r="C27" s="131"/>
      <c r="D27" s="131"/>
      <c r="E27" s="131"/>
      <c r="F27" s="132">
        <v>111</v>
      </c>
      <c r="G27" s="132">
        <v>213</v>
      </c>
      <c r="H27" s="133">
        <v>480200</v>
      </c>
      <c r="I27" s="133"/>
      <c r="J27" s="133"/>
      <c r="K27" s="133"/>
      <c r="L27" s="133"/>
    </row>
    <row r="28" spans="1:13" x14ac:dyDescent="0.2">
      <c r="A28" s="130" t="s">
        <v>273</v>
      </c>
      <c r="B28" s="131"/>
      <c r="C28" s="131"/>
      <c r="D28" s="131"/>
      <c r="E28" s="131"/>
      <c r="F28" s="132">
        <v>244</v>
      </c>
      <c r="G28" s="132">
        <v>221</v>
      </c>
      <c r="H28" s="133">
        <v>20000</v>
      </c>
      <c r="I28" s="133"/>
      <c r="J28" s="133"/>
      <c r="K28" s="133"/>
      <c r="L28" s="133"/>
      <c r="M28" s="323"/>
    </row>
    <row r="29" spans="1:13" x14ac:dyDescent="0.2">
      <c r="A29" s="130" t="s">
        <v>274</v>
      </c>
      <c r="B29" s="131"/>
      <c r="C29" s="131"/>
      <c r="D29" s="131"/>
      <c r="E29" s="131"/>
      <c r="F29" s="132">
        <v>244</v>
      </c>
      <c r="G29" s="132">
        <v>222</v>
      </c>
      <c r="H29" s="133">
        <v>10000</v>
      </c>
      <c r="I29" s="133"/>
      <c r="J29" s="133"/>
      <c r="K29" s="133"/>
      <c r="L29" s="133"/>
    </row>
    <row r="30" spans="1:13" x14ac:dyDescent="0.2">
      <c r="A30" s="130" t="s">
        <v>276</v>
      </c>
      <c r="B30" s="131"/>
      <c r="C30" s="131"/>
      <c r="D30" s="131"/>
      <c r="E30" s="131"/>
      <c r="F30" s="132">
        <v>244</v>
      </c>
      <c r="G30" s="132">
        <v>225</v>
      </c>
      <c r="H30" s="133">
        <v>10000</v>
      </c>
      <c r="I30" s="133"/>
      <c r="J30" s="133"/>
      <c r="K30" s="133"/>
      <c r="L30" s="133"/>
    </row>
    <row r="31" spans="1:13" x14ac:dyDescent="0.2">
      <c r="A31" s="130" t="s">
        <v>277</v>
      </c>
      <c r="B31" s="131"/>
      <c r="C31" s="131"/>
      <c r="D31" s="131"/>
      <c r="E31" s="131"/>
      <c r="F31" s="132">
        <v>244</v>
      </c>
      <c r="G31" s="132">
        <v>226</v>
      </c>
      <c r="H31" s="133">
        <v>20000</v>
      </c>
      <c r="I31" s="133"/>
      <c r="J31" s="133"/>
      <c r="K31" s="133"/>
      <c r="L31" s="133"/>
    </row>
    <row r="32" spans="1:13" x14ac:dyDescent="0.2">
      <c r="A32" s="130" t="s">
        <v>278</v>
      </c>
      <c r="B32" s="131"/>
      <c r="C32" s="131"/>
      <c r="D32" s="131"/>
      <c r="E32" s="131"/>
      <c r="F32" s="132">
        <v>244</v>
      </c>
      <c r="G32" s="132">
        <v>290</v>
      </c>
      <c r="H32" s="133">
        <f t="shared" ref="H32:H58" si="0">I32+J32+K32+L32</f>
        <v>0</v>
      </c>
      <c r="I32" s="133"/>
      <c r="J32" s="133"/>
      <c r="K32" s="133"/>
      <c r="L32" s="133"/>
    </row>
    <row r="33" spans="1:12" x14ac:dyDescent="0.2">
      <c r="A33" s="130" t="s">
        <v>279</v>
      </c>
      <c r="B33" s="131"/>
      <c r="C33" s="131"/>
      <c r="D33" s="131"/>
      <c r="E33" s="131"/>
      <c r="F33" s="132">
        <v>244</v>
      </c>
      <c r="G33" s="132">
        <v>310</v>
      </c>
      <c r="H33" s="133">
        <f t="shared" si="0"/>
        <v>0</v>
      </c>
      <c r="I33" s="133"/>
      <c r="J33" s="133"/>
      <c r="K33" s="133"/>
      <c r="L33" s="133"/>
    </row>
    <row r="34" spans="1:12" x14ac:dyDescent="0.2">
      <c r="A34" s="130" t="s">
        <v>280</v>
      </c>
      <c r="B34" s="131"/>
      <c r="C34" s="131"/>
      <c r="D34" s="131"/>
      <c r="E34" s="131"/>
      <c r="F34" s="132">
        <v>244</v>
      </c>
      <c r="G34" s="132">
        <v>340</v>
      </c>
      <c r="H34" s="133">
        <v>20000</v>
      </c>
      <c r="I34" s="133"/>
      <c r="J34" s="133"/>
      <c r="K34" s="133"/>
      <c r="L34" s="133"/>
    </row>
    <row r="35" spans="1:12" x14ac:dyDescent="0.2">
      <c r="A35" s="130" t="s">
        <v>278</v>
      </c>
      <c r="B35" s="131"/>
      <c r="C35" s="131"/>
      <c r="D35" s="131"/>
      <c r="E35" s="131"/>
      <c r="F35" s="132">
        <v>851</v>
      </c>
      <c r="G35" s="132">
        <v>290</v>
      </c>
      <c r="H35" s="133">
        <v>1000</v>
      </c>
      <c r="I35" s="133"/>
      <c r="J35" s="133"/>
      <c r="K35" s="133"/>
      <c r="L35" s="133"/>
    </row>
    <row r="36" spans="1:12" x14ac:dyDescent="0.2">
      <c r="A36" s="130" t="s">
        <v>278</v>
      </c>
      <c r="B36" s="131"/>
      <c r="C36" s="131"/>
      <c r="D36" s="131"/>
      <c r="E36" s="131"/>
      <c r="F36" s="132">
        <v>852</v>
      </c>
      <c r="G36" s="132">
        <v>290</v>
      </c>
      <c r="H36" s="133">
        <v>5000</v>
      </c>
      <c r="I36" s="133"/>
      <c r="J36" s="133"/>
      <c r="K36" s="133"/>
      <c r="L36" s="133"/>
    </row>
    <row r="37" spans="1:12" s="129" customFormat="1" x14ac:dyDescent="0.2">
      <c r="A37" s="134" t="s">
        <v>271</v>
      </c>
      <c r="B37" s="135"/>
      <c r="C37" s="135"/>
      <c r="D37" s="135"/>
      <c r="E37" s="135"/>
      <c r="F37" s="136"/>
      <c r="G37" s="136"/>
      <c r="H37" s="137">
        <f>H25+H26+H27+H28+H29+H30+H31+H32+H33+H34+H35+H36</f>
        <v>2256200</v>
      </c>
      <c r="I37" s="137">
        <f>I25+I26+I27+I28+I29+I30+I31+I32+I33+I34+I35+I36</f>
        <v>0</v>
      </c>
      <c r="J37" s="137">
        <f>J25+J26+J27+J28+J29+J30+J31+J32+J33+J34+J35+J36</f>
        <v>0</v>
      </c>
      <c r="K37" s="137">
        <f>K25+K26+K27+K28+K29+K30+K31+K32+K33+K34+K35+K36</f>
        <v>0</v>
      </c>
      <c r="L37" s="137">
        <f>L25+L26+L27+L28+L29+L30+L31+L32+L33+L34+L35+L36</f>
        <v>0</v>
      </c>
    </row>
    <row r="38" spans="1:12" x14ac:dyDescent="0.2">
      <c r="A38" s="130" t="s">
        <v>283</v>
      </c>
      <c r="B38" s="131" t="s">
        <v>180</v>
      </c>
      <c r="C38" s="131" t="s">
        <v>34</v>
      </c>
      <c r="D38" s="131" t="s">
        <v>21</v>
      </c>
      <c r="E38" s="131" t="s">
        <v>448</v>
      </c>
      <c r="F38" s="132">
        <v>244</v>
      </c>
      <c r="G38" s="132">
        <v>340</v>
      </c>
      <c r="H38" s="133">
        <v>13900</v>
      </c>
      <c r="I38" s="133"/>
      <c r="J38" s="133"/>
      <c r="K38" s="133"/>
      <c r="L38" s="133"/>
    </row>
    <row r="39" spans="1:12" s="129" customFormat="1" x14ac:dyDescent="0.2">
      <c r="A39" s="134" t="s">
        <v>271</v>
      </c>
      <c r="B39" s="135"/>
      <c r="C39" s="135"/>
      <c r="D39" s="135"/>
      <c r="E39" s="135"/>
      <c r="F39" s="136"/>
      <c r="G39" s="136"/>
      <c r="H39" s="137">
        <f>H38</f>
        <v>13900</v>
      </c>
      <c r="I39" s="137">
        <f>I38</f>
        <v>0</v>
      </c>
      <c r="J39" s="137">
        <f>J38</f>
        <v>0</v>
      </c>
      <c r="K39" s="137">
        <f>K38</f>
        <v>0</v>
      </c>
      <c r="L39" s="137">
        <f>L38</f>
        <v>0</v>
      </c>
    </row>
    <row r="40" spans="1:12" x14ac:dyDescent="0.2">
      <c r="A40" s="130" t="s">
        <v>284</v>
      </c>
      <c r="B40" s="131" t="s">
        <v>180</v>
      </c>
      <c r="C40" s="131" t="s">
        <v>285</v>
      </c>
      <c r="D40" s="131" t="s">
        <v>286</v>
      </c>
      <c r="E40" s="131" t="s">
        <v>449</v>
      </c>
      <c r="F40" s="132">
        <v>121</v>
      </c>
      <c r="G40" s="132">
        <v>211</v>
      </c>
      <c r="H40" s="133">
        <v>47500</v>
      </c>
      <c r="I40" s="133"/>
      <c r="J40" s="133"/>
      <c r="K40" s="133"/>
      <c r="L40" s="133"/>
    </row>
    <row r="41" spans="1:12" x14ac:dyDescent="0.2">
      <c r="A41" s="130" t="s">
        <v>287</v>
      </c>
      <c r="B41" s="131"/>
      <c r="C41" s="131"/>
      <c r="D41" s="131"/>
      <c r="E41" s="131"/>
      <c r="F41" s="132">
        <v>121</v>
      </c>
      <c r="G41" s="132">
        <v>213</v>
      </c>
      <c r="H41" s="133">
        <v>14400</v>
      </c>
      <c r="I41" s="133"/>
      <c r="J41" s="133"/>
      <c r="K41" s="133"/>
      <c r="L41" s="133"/>
    </row>
    <row r="42" spans="1:12" x14ac:dyDescent="0.2">
      <c r="A42" s="130" t="s">
        <v>288</v>
      </c>
      <c r="B42" s="131"/>
      <c r="C42" s="131"/>
      <c r="D42" s="131"/>
      <c r="E42" s="131"/>
      <c r="F42" s="132">
        <v>244</v>
      </c>
      <c r="G42" s="132">
        <v>340</v>
      </c>
      <c r="H42" s="133">
        <v>11600</v>
      </c>
      <c r="I42" s="133"/>
      <c r="J42" s="133"/>
      <c r="K42" s="133"/>
      <c r="L42" s="133"/>
    </row>
    <row r="43" spans="1:12" s="129" customFormat="1" x14ac:dyDescent="0.2">
      <c r="A43" s="134" t="s">
        <v>271</v>
      </c>
      <c r="B43" s="135"/>
      <c r="C43" s="135"/>
      <c r="D43" s="135"/>
      <c r="E43" s="135"/>
      <c r="F43" s="136"/>
      <c r="G43" s="136"/>
      <c r="H43" s="137">
        <f>H40+H41+H42</f>
        <v>73500</v>
      </c>
      <c r="I43" s="137">
        <f>I40+I41+I42</f>
        <v>0</v>
      </c>
      <c r="J43" s="137">
        <f>J40+J41+J42</f>
        <v>0</v>
      </c>
      <c r="K43" s="137">
        <f>K40+K41+K42</f>
        <v>0</v>
      </c>
      <c r="L43" s="137">
        <f>L40+L41+L42</f>
        <v>0</v>
      </c>
    </row>
    <row r="44" spans="1:12" x14ac:dyDescent="0.2">
      <c r="A44" s="134" t="s">
        <v>289</v>
      </c>
      <c r="B44" s="135" t="s">
        <v>180</v>
      </c>
      <c r="C44" s="135" t="s">
        <v>242</v>
      </c>
      <c r="D44" s="135" t="s">
        <v>244</v>
      </c>
      <c r="E44" s="135" t="s">
        <v>450</v>
      </c>
      <c r="F44" s="136">
        <v>244</v>
      </c>
      <c r="G44" s="136">
        <v>290</v>
      </c>
      <c r="H44" s="137">
        <v>150000</v>
      </c>
      <c r="I44" s="137"/>
      <c r="J44" s="137"/>
      <c r="K44" s="137"/>
      <c r="L44" s="137"/>
    </row>
    <row r="45" spans="1:12" s="129" customFormat="1" x14ac:dyDescent="0.2">
      <c r="A45" s="134" t="s">
        <v>271</v>
      </c>
      <c r="B45" s="135"/>
      <c r="C45" s="135"/>
      <c r="D45" s="135"/>
      <c r="E45" s="135"/>
      <c r="F45" s="136"/>
      <c r="G45" s="136"/>
      <c r="H45" s="137">
        <f>H44</f>
        <v>150000</v>
      </c>
      <c r="I45" s="137">
        <f>I44</f>
        <v>0</v>
      </c>
      <c r="J45" s="137">
        <f>J44</f>
        <v>0</v>
      </c>
      <c r="K45" s="137">
        <f>K44</f>
        <v>0</v>
      </c>
      <c r="L45" s="137">
        <f>L44</f>
        <v>0</v>
      </c>
    </row>
    <row r="46" spans="1:12" s="129" customFormat="1" x14ac:dyDescent="0.2">
      <c r="A46" s="134" t="s">
        <v>435</v>
      </c>
      <c r="B46" s="135" t="s">
        <v>180</v>
      </c>
      <c r="C46" s="135" t="s">
        <v>393</v>
      </c>
      <c r="D46" s="135" t="s">
        <v>394</v>
      </c>
      <c r="E46" s="135" t="s">
        <v>451</v>
      </c>
      <c r="F46" s="136">
        <v>244</v>
      </c>
      <c r="G46" s="136">
        <v>226</v>
      </c>
      <c r="H46" s="137">
        <v>353600</v>
      </c>
      <c r="I46" s="137"/>
      <c r="J46" s="137"/>
      <c r="K46" s="137"/>
      <c r="L46" s="137"/>
    </row>
    <row r="47" spans="1:12" x14ac:dyDescent="0.2">
      <c r="A47" s="130" t="s">
        <v>249</v>
      </c>
      <c r="B47" s="131" t="s">
        <v>180</v>
      </c>
      <c r="C47" s="131" t="s">
        <v>246</v>
      </c>
      <c r="D47" s="131" t="s">
        <v>248</v>
      </c>
      <c r="E47" s="131" t="s">
        <v>452</v>
      </c>
      <c r="F47" s="132">
        <v>244</v>
      </c>
      <c r="G47" s="132">
        <v>226</v>
      </c>
      <c r="H47" s="133">
        <v>200000</v>
      </c>
      <c r="I47" s="133"/>
      <c r="J47" s="133"/>
      <c r="K47" s="133"/>
      <c r="L47" s="133"/>
    </row>
    <row r="48" spans="1:12" x14ac:dyDescent="0.2">
      <c r="A48" s="130" t="s">
        <v>250</v>
      </c>
      <c r="B48" s="131" t="s">
        <v>180</v>
      </c>
      <c r="C48" s="131" t="s">
        <v>246</v>
      </c>
      <c r="D48" s="131" t="s">
        <v>248</v>
      </c>
      <c r="E48" s="131" t="s">
        <v>453</v>
      </c>
      <c r="F48" s="132">
        <v>244</v>
      </c>
      <c r="G48" s="132">
        <v>226</v>
      </c>
      <c r="H48" s="133">
        <v>270000</v>
      </c>
      <c r="I48" s="133"/>
      <c r="J48" s="133"/>
      <c r="K48" s="133"/>
      <c r="L48" s="133"/>
    </row>
    <row r="49" spans="1:13" x14ac:dyDescent="0.2">
      <c r="A49" s="130" t="s">
        <v>251</v>
      </c>
      <c r="B49" s="131" t="s">
        <v>180</v>
      </c>
      <c r="C49" s="131" t="s">
        <v>246</v>
      </c>
      <c r="D49" s="131" t="s">
        <v>248</v>
      </c>
      <c r="E49" s="131" t="s">
        <v>454</v>
      </c>
      <c r="F49" s="132">
        <v>244</v>
      </c>
      <c r="G49" s="132">
        <v>226</v>
      </c>
      <c r="H49" s="133">
        <v>400000</v>
      </c>
      <c r="I49" s="133"/>
      <c r="J49" s="133"/>
      <c r="K49" s="133"/>
      <c r="L49" s="133"/>
    </row>
    <row r="50" spans="1:13" x14ac:dyDescent="0.2">
      <c r="A50" s="130" t="s">
        <v>253</v>
      </c>
      <c r="B50" s="131" t="s">
        <v>180</v>
      </c>
      <c r="C50" s="131" t="s">
        <v>246</v>
      </c>
      <c r="D50" s="131" t="s">
        <v>252</v>
      </c>
      <c r="E50" s="131" t="s">
        <v>455</v>
      </c>
      <c r="F50" s="132">
        <v>244</v>
      </c>
      <c r="G50" s="132">
        <v>310</v>
      </c>
      <c r="H50" s="133">
        <v>325900</v>
      </c>
      <c r="I50" s="133"/>
      <c r="J50" s="133"/>
      <c r="K50" s="133"/>
      <c r="L50" s="133"/>
    </row>
    <row r="51" spans="1:13" s="129" customFormat="1" x14ac:dyDescent="0.2">
      <c r="A51" s="134" t="s">
        <v>271</v>
      </c>
      <c r="B51" s="135"/>
      <c r="C51" s="135"/>
      <c r="D51" s="135"/>
      <c r="E51" s="135"/>
      <c r="F51" s="136"/>
      <c r="G51" s="136"/>
      <c r="H51" s="137">
        <f>H47+H48+H49+H50</f>
        <v>1195900</v>
      </c>
      <c r="I51" s="137">
        <f>I47+I48+I49+I50</f>
        <v>0</v>
      </c>
      <c r="J51" s="137">
        <f>J47+J48+J49+J50</f>
        <v>0</v>
      </c>
      <c r="K51" s="137">
        <f>K47+K48+K49+K50</f>
        <v>0</v>
      </c>
      <c r="L51" s="137">
        <f>L47+L48+L49+L50</f>
        <v>0</v>
      </c>
    </row>
    <row r="52" spans="1:13" x14ac:dyDescent="0.2">
      <c r="A52" s="130" t="s">
        <v>269</v>
      </c>
      <c r="B52" s="131" t="s">
        <v>180</v>
      </c>
      <c r="C52" s="131" t="s">
        <v>43</v>
      </c>
      <c r="D52" s="131" t="s">
        <v>45</v>
      </c>
      <c r="E52" s="131" t="s">
        <v>456</v>
      </c>
      <c r="F52" s="132">
        <v>111</v>
      </c>
      <c r="G52" s="132">
        <v>211</v>
      </c>
      <c r="H52" s="133">
        <v>1334000</v>
      </c>
      <c r="I52" s="133"/>
      <c r="J52" s="133"/>
      <c r="K52" s="133"/>
      <c r="L52" s="133"/>
    </row>
    <row r="53" spans="1:13" x14ac:dyDescent="0.2">
      <c r="A53" s="130" t="s">
        <v>272</v>
      </c>
      <c r="B53" s="131"/>
      <c r="C53" s="131"/>
      <c r="D53" s="131"/>
      <c r="E53" s="131"/>
      <c r="F53" s="132">
        <v>112</v>
      </c>
      <c r="G53" s="132">
        <v>212</v>
      </c>
      <c r="H53" s="133">
        <v>20000</v>
      </c>
      <c r="I53" s="133"/>
      <c r="J53" s="133"/>
      <c r="K53" s="133"/>
      <c r="L53" s="133"/>
    </row>
    <row r="54" spans="1:13" x14ac:dyDescent="0.2">
      <c r="A54" s="130" t="s">
        <v>270</v>
      </c>
      <c r="B54" s="131"/>
      <c r="C54" s="131"/>
      <c r="D54" s="131"/>
      <c r="E54" s="131"/>
      <c r="F54" s="132">
        <v>111</v>
      </c>
      <c r="G54" s="132">
        <v>213</v>
      </c>
      <c r="H54" s="133">
        <v>402700</v>
      </c>
      <c r="I54" s="133"/>
      <c r="J54" s="133"/>
      <c r="K54" s="133"/>
      <c r="L54" s="133"/>
    </row>
    <row r="55" spans="1:13" x14ac:dyDescent="0.2">
      <c r="A55" s="130" t="s">
        <v>274</v>
      </c>
      <c r="B55" s="131"/>
      <c r="C55" s="131"/>
      <c r="D55" s="131"/>
      <c r="E55" s="131"/>
      <c r="F55" s="132">
        <v>244</v>
      </c>
      <c r="G55" s="132">
        <v>222</v>
      </c>
      <c r="H55" s="133">
        <v>10000</v>
      </c>
      <c r="I55" s="133"/>
      <c r="J55" s="133"/>
      <c r="K55" s="133"/>
      <c r="L55" s="133"/>
      <c r="M55" s="323"/>
    </row>
    <row r="56" spans="1:13" x14ac:dyDescent="0.2">
      <c r="A56" s="130" t="s">
        <v>275</v>
      </c>
      <c r="B56" s="131"/>
      <c r="C56" s="131"/>
      <c r="D56" s="131"/>
      <c r="E56" s="131"/>
      <c r="F56" s="132">
        <v>244</v>
      </c>
      <c r="G56" s="132">
        <v>223</v>
      </c>
      <c r="H56" s="133">
        <v>300000</v>
      </c>
      <c r="I56" s="133"/>
      <c r="J56" s="133"/>
      <c r="K56" s="133"/>
      <c r="L56" s="133"/>
    </row>
    <row r="57" spans="1:13" x14ac:dyDescent="0.2">
      <c r="A57" s="130" t="s">
        <v>276</v>
      </c>
      <c r="B57" s="131"/>
      <c r="C57" s="131"/>
      <c r="D57" s="131"/>
      <c r="E57" s="131"/>
      <c r="F57" s="132">
        <v>244</v>
      </c>
      <c r="G57" s="132">
        <v>225</v>
      </c>
      <c r="H57" s="133">
        <v>15000</v>
      </c>
      <c r="I57" s="133"/>
      <c r="J57" s="133"/>
      <c r="K57" s="133"/>
      <c r="L57" s="133"/>
    </row>
    <row r="58" spans="1:13" x14ac:dyDescent="0.2">
      <c r="A58" s="130" t="s">
        <v>277</v>
      </c>
      <c r="B58" s="131"/>
      <c r="C58" s="131"/>
      <c r="D58" s="131"/>
      <c r="E58" s="131"/>
      <c r="F58" s="132">
        <v>244</v>
      </c>
      <c r="G58" s="132">
        <v>226</v>
      </c>
      <c r="H58" s="133">
        <f t="shared" si="0"/>
        <v>0</v>
      </c>
      <c r="I58" s="133"/>
      <c r="J58" s="133"/>
      <c r="K58" s="133"/>
      <c r="L58" s="133"/>
    </row>
    <row r="59" spans="1:13" x14ac:dyDescent="0.2">
      <c r="A59" s="130" t="s">
        <v>278</v>
      </c>
      <c r="B59" s="131"/>
      <c r="C59" s="131"/>
      <c r="D59" s="131"/>
      <c r="E59" s="131"/>
      <c r="F59" s="132">
        <v>244</v>
      </c>
      <c r="G59" s="132">
        <v>290</v>
      </c>
      <c r="H59" s="133">
        <v>150000</v>
      </c>
      <c r="I59" s="133"/>
      <c r="J59" s="133"/>
      <c r="K59" s="133"/>
      <c r="L59" s="133"/>
    </row>
    <row r="60" spans="1:13" x14ac:dyDescent="0.2">
      <c r="A60" s="130" t="s">
        <v>279</v>
      </c>
      <c r="B60" s="131"/>
      <c r="C60" s="131"/>
      <c r="D60" s="131"/>
      <c r="E60" s="131"/>
      <c r="F60" s="132">
        <v>244</v>
      </c>
      <c r="G60" s="132">
        <v>310</v>
      </c>
      <c r="H60" s="133">
        <v>5000</v>
      </c>
      <c r="I60" s="133"/>
      <c r="J60" s="133"/>
      <c r="K60" s="133"/>
      <c r="L60" s="133"/>
    </row>
    <row r="61" spans="1:13" x14ac:dyDescent="0.2">
      <c r="A61" s="130" t="s">
        <v>280</v>
      </c>
      <c r="B61" s="131"/>
      <c r="C61" s="131"/>
      <c r="D61" s="131"/>
      <c r="E61" s="131"/>
      <c r="F61" s="132">
        <v>244</v>
      </c>
      <c r="G61" s="132">
        <v>340</v>
      </c>
      <c r="H61" s="133">
        <v>5000</v>
      </c>
      <c r="I61" s="133"/>
      <c r="J61" s="133"/>
      <c r="K61" s="133"/>
      <c r="L61" s="133"/>
    </row>
    <row r="62" spans="1:13" x14ac:dyDescent="0.2">
      <c r="A62" s="130" t="s">
        <v>278</v>
      </c>
      <c r="B62" s="131"/>
      <c r="C62" s="131"/>
      <c r="D62" s="131"/>
      <c r="E62" s="131"/>
      <c r="F62" s="132">
        <v>851</v>
      </c>
      <c r="G62" s="132">
        <v>290</v>
      </c>
      <c r="H62" s="133">
        <v>10000</v>
      </c>
      <c r="I62" s="133"/>
      <c r="J62" s="133"/>
      <c r="K62" s="133"/>
      <c r="L62" s="133"/>
    </row>
    <row r="63" spans="1:13" x14ac:dyDescent="0.2">
      <c r="A63" s="130" t="s">
        <v>278</v>
      </c>
      <c r="B63" s="131"/>
      <c r="C63" s="131"/>
      <c r="D63" s="131"/>
      <c r="E63" s="131"/>
      <c r="F63" s="132">
        <v>852</v>
      </c>
      <c r="G63" s="132">
        <v>290</v>
      </c>
      <c r="H63" s="133">
        <v>5000</v>
      </c>
      <c r="I63" s="133"/>
      <c r="J63" s="133"/>
      <c r="K63" s="133"/>
      <c r="L63" s="133"/>
    </row>
    <row r="64" spans="1:13" s="129" customFormat="1" x14ac:dyDescent="0.2">
      <c r="A64" s="134" t="s">
        <v>290</v>
      </c>
      <c r="B64" s="135"/>
      <c r="C64" s="135"/>
      <c r="D64" s="135"/>
      <c r="E64" s="135"/>
      <c r="F64" s="136"/>
      <c r="G64" s="136"/>
      <c r="H64" s="137">
        <f>H52+H53+H54+H55+H56+H57+H58+H59+H60+H61+H62+H63</f>
        <v>2256700</v>
      </c>
      <c r="I64" s="137">
        <f>I52+I53+I54+I55+I56+I57+I58+I59+I60+I61+I62+I63</f>
        <v>0</v>
      </c>
      <c r="J64" s="137">
        <f>J52+J53+J54+J55+J56+J57+J58+J59+J60+J61+J62+J63</f>
        <v>0</v>
      </c>
      <c r="K64" s="137">
        <f>K52+K53+K54+K55+K56+K57+K58+K59+K60+K61+K62+K63</f>
        <v>0</v>
      </c>
      <c r="L64" s="137">
        <f>L52+L53+L54+L55+L56+L57+L58+L59+L60+L61+L62+L63</f>
        <v>0</v>
      </c>
    </row>
    <row r="65" spans="1:13" x14ac:dyDescent="0.2">
      <c r="A65" s="130" t="s">
        <v>269</v>
      </c>
      <c r="B65" s="131" t="s">
        <v>180</v>
      </c>
      <c r="C65" s="131" t="s">
        <v>43</v>
      </c>
      <c r="D65" s="131" t="s">
        <v>45</v>
      </c>
      <c r="E65" s="131" t="s">
        <v>457</v>
      </c>
      <c r="F65" s="132">
        <v>111</v>
      </c>
      <c r="G65" s="132">
        <v>211</v>
      </c>
      <c r="H65" s="133">
        <v>444600</v>
      </c>
      <c r="I65" s="133"/>
      <c r="J65" s="133"/>
      <c r="K65" s="133"/>
      <c r="L65" s="133"/>
    </row>
    <row r="66" spans="1:13" x14ac:dyDescent="0.2">
      <c r="A66" s="130" t="s">
        <v>272</v>
      </c>
      <c r="B66" s="131"/>
      <c r="C66" s="131"/>
      <c r="D66" s="131"/>
      <c r="E66" s="131"/>
      <c r="F66" s="132">
        <v>212</v>
      </c>
      <c r="G66" s="132">
        <v>212</v>
      </c>
      <c r="H66" s="133">
        <v>10000</v>
      </c>
      <c r="I66" s="133"/>
      <c r="J66" s="133"/>
      <c r="K66" s="133"/>
      <c r="L66" s="133"/>
    </row>
    <row r="67" spans="1:13" ht="14.45" customHeight="1" x14ac:dyDescent="0.2">
      <c r="A67" s="130" t="s">
        <v>270</v>
      </c>
      <c r="B67" s="131"/>
      <c r="C67" s="131"/>
      <c r="D67" s="131"/>
      <c r="E67" s="131"/>
      <c r="F67" s="132">
        <v>111</v>
      </c>
      <c r="G67" s="132">
        <v>213</v>
      </c>
      <c r="H67" s="133">
        <v>134300</v>
      </c>
      <c r="I67" s="133"/>
      <c r="J67" s="133"/>
      <c r="K67" s="133"/>
      <c r="L67" s="133"/>
    </row>
    <row r="68" spans="1:13" ht="14.45" customHeight="1" x14ac:dyDescent="0.2">
      <c r="A68" s="130" t="s">
        <v>273</v>
      </c>
      <c r="B68" s="131"/>
      <c r="C68" s="131"/>
      <c r="D68" s="131"/>
      <c r="E68" s="131"/>
      <c r="F68" s="132">
        <v>244</v>
      </c>
      <c r="G68" s="132">
        <v>221</v>
      </c>
      <c r="H68" s="133">
        <v>50000</v>
      </c>
      <c r="I68" s="133"/>
      <c r="J68" s="133"/>
      <c r="K68" s="133"/>
      <c r="L68" s="133"/>
      <c r="M68" s="323"/>
    </row>
    <row r="69" spans="1:13" x14ac:dyDescent="0.2">
      <c r="A69" s="130" t="s">
        <v>274</v>
      </c>
      <c r="B69" s="131"/>
      <c r="C69" s="131"/>
      <c r="D69" s="131"/>
      <c r="E69" s="131"/>
      <c r="F69" s="132">
        <v>244</v>
      </c>
      <c r="G69" s="132">
        <v>222</v>
      </c>
      <c r="H69" s="133">
        <v>10000</v>
      </c>
      <c r="I69" s="133"/>
      <c r="J69" s="133"/>
      <c r="K69" s="133"/>
      <c r="L69" s="133"/>
    </row>
    <row r="70" spans="1:13" x14ac:dyDescent="0.2">
      <c r="A70" s="130" t="s">
        <v>275</v>
      </c>
      <c r="B70" s="131"/>
      <c r="C70" s="131"/>
      <c r="D70" s="131"/>
      <c r="E70" s="131"/>
      <c r="F70" s="132">
        <v>244</v>
      </c>
      <c r="G70" s="132">
        <v>223</v>
      </c>
      <c r="H70" s="133">
        <v>300000</v>
      </c>
      <c r="I70" s="133"/>
      <c r="J70" s="133"/>
      <c r="K70" s="133"/>
      <c r="L70" s="133"/>
    </row>
    <row r="71" spans="1:13" x14ac:dyDescent="0.2">
      <c r="A71" s="130" t="s">
        <v>276</v>
      </c>
      <c r="B71" s="131"/>
      <c r="C71" s="131"/>
      <c r="D71" s="131"/>
      <c r="E71" s="131"/>
      <c r="F71" s="132">
        <v>244</v>
      </c>
      <c r="G71" s="132">
        <v>225</v>
      </c>
      <c r="H71" s="133">
        <v>20000</v>
      </c>
      <c r="I71" s="133"/>
      <c r="J71" s="133"/>
      <c r="K71" s="133"/>
      <c r="L71" s="133"/>
    </row>
    <row r="72" spans="1:13" x14ac:dyDescent="0.2">
      <c r="A72" s="130" t="s">
        <v>277</v>
      </c>
      <c r="B72" s="131"/>
      <c r="C72" s="131"/>
      <c r="D72" s="131"/>
      <c r="E72" s="131"/>
      <c r="F72" s="132">
        <v>244</v>
      </c>
      <c r="G72" s="132">
        <v>226</v>
      </c>
      <c r="H72" s="133">
        <v>40000</v>
      </c>
      <c r="I72" s="133"/>
      <c r="J72" s="133"/>
      <c r="K72" s="133"/>
      <c r="L72" s="133"/>
    </row>
    <row r="73" spans="1:13" x14ac:dyDescent="0.2">
      <c r="A73" s="130" t="s">
        <v>278</v>
      </c>
      <c r="B73" s="131"/>
      <c r="C73" s="131"/>
      <c r="D73" s="131"/>
      <c r="E73" s="131"/>
      <c r="F73" s="132">
        <v>244</v>
      </c>
      <c r="G73" s="132">
        <v>290</v>
      </c>
      <c r="H73" s="133">
        <v>20000</v>
      </c>
      <c r="I73" s="133"/>
      <c r="J73" s="133"/>
      <c r="K73" s="133"/>
      <c r="L73" s="133"/>
    </row>
    <row r="74" spans="1:13" x14ac:dyDescent="0.2">
      <c r="A74" s="130" t="s">
        <v>279</v>
      </c>
      <c r="B74" s="131"/>
      <c r="C74" s="131"/>
      <c r="D74" s="131"/>
      <c r="E74" s="131"/>
      <c r="F74" s="132">
        <v>244</v>
      </c>
      <c r="G74" s="132">
        <v>310</v>
      </c>
      <c r="H74" s="133">
        <v>8000</v>
      </c>
      <c r="I74" s="133"/>
      <c r="J74" s="133"/>
      <c r="K74" s="133"/>
      <c r="L74" s="133"/>
    </row>
    <row r="75" spans="1:13" x14ac:dyDescent="0.2">
      <c r="A75" s="130" t="s">
        <v>280</v>
      </c>
      <c r="B75" s="131"/>
      <c r="C75" s="131"/>
      <c r="D75" s="131"/>
      <c r="E75" s="131"/>
      <c r="F75" s="132">
        <v>244</v>
      </c>
      <c r="G75" s="132">
        <v>340</v>
      </c>
      <c r="H75" s="133">
        <v>5000</v>
      </c>
      <c r="I75" s="133"/>
      <c r="J75" s="133"/>
      <c r="K75" s="133"/>
      <c r="L75" s="133"/>
    </row>
    <row r="76" spans="1:13" x14ac:dyDescent="0.2">
      <c r="A76" s="130" t="s">
        <v>278</v>
      </c>
      <c r="B76" s="131"/>
      <c r="C76" s="131"/>
      <c r="D76" s="131"/>
      <c r="E76" s="131"/>
      <c r="F76" s="132">
        <v>851</v>
      </c>
      <c r="G76" s="132">
        <v>290</v>
      </c>
      <c r="H76" s="133">
        <v>1000</v>
      </c>
      <c r="I76" s="133"/>
      <c r="J76" s="133"/>
      <c r="K76" s="133"/>
      <c r="L76" s="133"/>
    </row>
    <row r="77" spans="1:13" x14ac:dyDescent="0.2">
      <c r="A77" s="130" t="s">
        <v>278</v>
      </c>
      <c r="B77" s="131"/>
      <c r="C77" s="131"/>
      <c r="D77" s="131"/>
      <c r="E77" s="131"/>
      <c r="F77" s="132">
        <v>852</v>
      </c>
      <c r="G77" s="132">
        <v>290</v>
      </c>
      <c r="H77" s="133">
        <v>5000</v>
      </c>
      <c r="I77" s="133"/>
      <c r="J77" s="133"/>
      <c r="K77" s="133"/>
      <c r="L77" s="133"/>
    </row>
    <row r="78" spans="1:13" s="129" customFormat="1" x14ac:dyDescent="0.2">
      <c r="A78" s="134" t="s">
        <v>291</v>
      </c>
      <c r="B78" s="135"/>
      <c r="C78" s="135"/>
      <c r="D78" s="135"/>
      <c r="E78" s="135"/>
      <c r="F78" s="136"/>
      <c r="G78" s="136"/>
      <c r="H78" s="137">
        <f>H65+H66+H67+H68+H69+H70+H71+H72+H73+H74+H75+H76+H77</f>
        <v>1047900</v>
      </c>
      <c r="I78" s="137">
        <f>I65+I66+I67+I69+I70+I71+I72+I73+I74+I75+I76+I77</f>
        <v>0</v>
      </c>
      <c r="J78" s="137">
        <f>J65+J66+J67+J69+J70+J71+J72+J73+J74+J75+J76+J77</f>
        <v>0</v>
      </c>
      <c r="K78" s="137">
        <f>K65+K66+K67+K69+K70+K71+K72+K73+K74+K75+K76+K77</f>
        <v>0</v>
      </c>
      <c r="L78" s="137">
        <f>L65+L66+L67+L69+L70+L71+L72+L73+L74+L75+L76+L77</f>
        <v>0</v>
      </c>
      <c r="M78" s="324"/>
    </row>
    <row r="79" spans="1:13" x14ac:dyDescent="0.2">
      <c r="A79" s="130" t="s">
        <v>41</v>
      </c>
      <c r="B79" s="131" t="s">
        <v>180</v>
      </c>
      <c r="C79" s="131" t="s">
        <v>13</v>
      </c>
      <c r="D79" s="131" t="s">
        <v>14</v>
      </c>
      <c r="E79" s="131" t="s">
        <v>458</v>
      </c>
      <c r="F79" s="132">
        <v>244</v>
      </c>
      <c r="G79" s="132">
        <v>310</v>
      </c>
      <c r="H79" s="133">
        <v>50000</v>
      </c>
      <c r="I79" s="133"/>
      <c r="J79" s="133"/>
      <c r="K79" s="133"/>
      <c r="L79" s="133"/>
    </row>
    <row r="80" spans="1:13" s="129" customFormat="1" x14ac:dyDescent="0.2">
      <c r="A80" s="134" t="s">
        <v>271</v>
      </c>
      <c r="B80" s="135"/>
      <c r="C80" s="135"/>
      <c r="D80" s="135"/>
      <c r="E80" s="135"/>
      <c r="F80" s="136"/>
      <c r="G80" s="136"/>
      <c r="H80" s="137">
        <f>H79</f>
        <v>50000</v>
      </c>
      <c r="I80" s="137">
        <f>I79</f>
        <v>0</v>
      </c>
      <c r="J80" s="137">
        <f>J79</f>
        <v>0</v>
      </c>
      <c r="K80" s="137">
        <f>K79</f>
        <v>0</v>
      </c>
      <c r="L80" s="137">
        <f>L79</f>
        <v>0</v>
      </c>
    </row>
    <row r="81" spans="1:12" x14ac:dyDescent="0.2">
      <c r="A81" s="130" t="s">
        <v>256</v>
      </c>
      <c r="B81" s="131" t="s">
        <v>180</v>
      </c>
      <c r="C81" s="131" t="s">
        <v>49</v>
      </c>
      <c r="D81" s="131" t="s">
        <v>51</v>
      </c>
      <c r="E81" s="131" t="s">
        <v>459</v>
      </c>
      <c r="F81" s="132">
        <v>540</v>
      </c>
      <c r="G81" s="132">
        <v>251</v>
      </c>
      <c r="H81" s="133">
        <v>12000</v>
      </c>
      <c r="I81" s="133"/>
      <c r="J81" s="133"/>
      <c r="K81" s="133"/>
      <c r="L81" s="133"/>
    </row>
    <row r="82" spans="1:12" s="129" customFormat="1" x14ac:dyDescent="0.2">
      <c r="A82" s="134" t="s">
        <v>271</v>
      </c>
      <c r="B82" s="135"/>
      <c r="C82" s="135"/>
      <c r="D82" s="135"/>
      <c r="E82" s="135"/>
      <c r="F82" s="136"/>
      <c r="G82" s="136"/>
      <c r="H82" s="137">
        <f>H81</f>
        <v>12000</v>
      </c>
      <c r="I82" s="137">
        <f>I81</f>
        <v>0</v>
      </c>
      <c r="J82" s="137">
        <f>J81</f>
        <v>0</v>
      </c>
      <c r="K82" s="137">
        <f>K81</f>
        <v>0</v>
      </c>
      <c r="L82" s="137">
        <f>L81</f>
        <v>0</v>
      </c>
    </row>
    <row r="83" spans="1:12" s="129" customFormat="1" x14ac:dyDescent="0.2">
      <c r="A83" s="134" t="s">
        <v>292</v>
      </c>
      <c r="B83" s="135"/>
      <c r="C83" s="135"/>
      <c r="D83" s="135"/>
      <c r="E83" s="135"/>
      <c r="F83" s="136"/>
      <c r="G83" s="136"/>
      <c r="H83" s="137">
        <f>H7+H22+H24+H37+H39+H43+H45+H46+H51+H64+H78+H80+H82</f>
        <v>11079100</v>
      </c>
      <c r="I83" s="137">
        <f>I7+I22+I24+I37+I45+I51+I64+I78+I80+I82+I39+I43</f>
        <v>0</v>
      </c>
      <c r="J83" s="137">
        <f>J7+J22+J24+J37+J45+J51+J64+J78+J80+J82+J39+J43</f>
        <v>0</v>
      </c>
      <c r="K83" s="137">
        <f>K7+K22+K24+K37+K45+K51+K64+K78+K80+K82+K39+K43</f>
        <v>0</v>
      </c>
      <c r="L83" s="137">
        <f>L7+L22+L24+L37+L45+L51+L64+L78+L80+L82+L39+L43</f>
        <v>0</v>
      </c>
    </row>
    <row r="85" spans="1:12" x14ac:dyDescent="0.2">
      <c r="A85" t="s">
        <v>555</v>
      </c>
      <c r="B85"/>
      <c r="C85"/>
      <c r="D85" t="s">
        <v>467</v>
      </c>
    </row>
    <row r="86" spans="1:12" x14ac:dyDescent="0.2">
      <c r="A86"/>
      <c r="B86"/>
      <c r="C86"/>
      <c r="D86"/>
    </row>
    <row r="87" spans="1:12" x14ac:dyDescent="0.2">
      <c r="A87"/>
      <c r="B87"/>
      <c r="C87"/>
      <c r="D87"/>
    </row>
    <row r="88" spans="1:12" x14ac:dyDescent="0.2">
      <c r="A88" t="s">
        <v>348</v>
      </c>
      <c r="B88"/>
      <c r="C88"/>
      <c r="D88" t="s">
        <v>349</v>
      </c>
    </row>
    <row r="89" spans="1:12" x14ac:dyDescent="0.2">
      <c r="A89"/>
      <c r="B89"/>
      <c r="C89"/>
      <c r="D89" s="109"/>
    </row>
    <row r="90" spans="1:12" x14ac:dyDescent="0.2">
      <c r="A90" t="s">
        <v>312</v>
      </c>
      <c r="B90"/>
      <c r="C90"/>
      <c r="D90" s="109"/>
    </row>
    <row r="91" spans="1:12" x14ac:dyDescent="0.2">
      <c r="A91"/>
      <c r="B91"/>
      <c r="C91"/>
      <c r="D91" s="109"/>
    </row>
    <row r="92" spans="1:12" x14ac:dyDescent="0.2">
      <c r="A92"/>
      <c r="B92"/>
      <c r="C92"/>
      <c r="D92" s="109"/>
    </row>
    <row r="93" spans="1:12" x14ac:dyDescent="0.2">
      <c r="A93" t="s">
        <v>358</v>
      </c>
      <c r="B93"/>
      <c r="C93"/>
      <c r="D93" s="109"/>
    </row>
  </sheetData>
  <mergeCells count="2">
    <mergeCell ref="A1:L1"/>
    <mergeCell ref="A2:L2"/>
  </mergeCells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39"/>
  <sheetViews>
    <sheetView workbookViewId="0">
      <selection activeCell="E1" sqref="E1"/>
    </sheetView>
  </sheetViews>
  <sheetFormatPr defaultRowHeight="11.25" x14ac:dyDescent="0.2"/>
  <cols>
    <col min="1" max="1" width="49.5" style="8" customWidth="1"/>
    <col min="2" max="2" width="50" style="8" customWidth="1"/>
    <col min="3" max="4" width="26" style="8" customWidth="1"/>
    <col min="5" max="5" width="19.83203125" style="8" customWidth="1"/>
    <col min="6" max="16384" width="9.33203125" style="8"/>
  </cols>
  <sheetData>
    <row r="1" spans="1:5" ht="93.75" customHeight="1" x14ac:dyDescent="0.2">
      <c r="B1" s="6"/>
      <c r="C1" s="6"/>
      <c r="D1" s="6"/>
      <c r="E1" s="52" t="s">
        <v>471</v>
      </c>
    </row>
    <row r="2" spans="1:5" ht="48" customHeight="1" x14ac:dyDescent="0.3">
      <c r="A2" s="451" t="s">
        <v>468</v>
      </c>
      <c r="B2" s="451"/>
      <c r="C2" s="451"/>
      <c r="D2" s="451"/>
      <c r="E2" s="451"/>
    </row>
    <row r="3" spans="1:5" ht="16.5" customHeight="1" x14ac:dyDescent="0.2">
      <c r="A3" s="450"/>
      <c r="B3" s="450"/>
      <c r="C3" s="450"/>
      <c r="D3" s="450"/>
      <c r="E3" s="450"/>
    </row>
    <row r="4" spans="1:5" ht="24" customHeight="1" x14ac:dyDescent="0.2">
      <c r="A4" s="454" t="s">
        <v>53</v>
      </c>
      <c r="B4" s="453" t="s">
        <v>54</v>
      </c>
      <c r="C4" s="452" t="s">
        <v>472</v>
      </c>
      <c r="D4" s="452" t="s">
        <v>473</v>
      </c>
      <c r="E4" s="452" t="s">
        <v>474</v>
      </c>
    </row>
    <row r="5" spans="1:5" ht="20.25" customHeight="1" x14ac:dyDescent="0.2">
      <c r="A5" s="454"/>
      <c r="B5" s="453"/>
      <c r="C5" s="452"/>
      <c r="D5" s="452"/>
      <c r="E5" s="452"/>
    </row>
    <row r="6" spans="1:5" ht="12.75" x14ac:dyDescent="0.2">
      <c r="A6" s="9" t="s">
        <v>55</v>
      </c>
      <c r="B6" s="10">
        <v>2</v>
      </c>
      <c r="C6" s="354">
        <v>3</v>
      </c>
      <c r="D6" s="354">
        <v>4</v>
      </c>
      <c r="E6" s="11">
        <v>5</v>
      </c>
    </row>
    <row r="7" spans="1:5" ht="19.5" customHeight="1" x14ac:dyDescent="0.2">
      <c r="A7" s="12" t="s">
        <v>56</v>
      </c>
      <c r="B7" s="2" t="s">
        <v>57</v>
      </c>
      <c r="C7" s="59">
        <f>C8+C13+C16+C18+C22+C24+C10+C27+C12</f>
        <v>7241.9</v>
      </c>
      <c r="D7" s="59">
        <f t="shared" ref="D7:E7" si="0">D8+D13+D16+D18+D22+D24+D10+D27+D12</f>
        <v>7330.6</v>
      </c>
      <c r="E7" s="59">
        <f t="shared" si="0"/>
        <v>7418.9</v>
      </c>
    </row>
    <row r="8" spans="1:5" ht="17.25" customHeight="1" x14ac:dyDescent="0.2">
      <c r="A8" s="13" t="s">
        <v>58</v>
      </c>
      <c r="B8" s="2" t="s">
        <v>59</v>
      </c>
      <c r="C8" s="59">
        <f t="shared" ref="C8:D8" si="1">C9</f>
        <v>6566</v>
      </c>
      <c r="D8" s="59">
        <f t="shared" si="1"/>
        <v>6645</v>
      </c>
      <c r="E8" s="59">
        <f>E9</f>
        <v>6725</v>
      </c>
    </row>
    <row r="9" spans="1:5" ht="25.5" customHeight="1" x14ac:dyDescent="0.2">
      <c r="A9" s="13" t="s">
        <v>60</v>
      </c>
      <c r="B9" s="7" t="s">
        <v>61</v>
      </c>
      <c r="C9" s="7">
        <v>6566</v>
      </c>
      <c r="D9" s="7">
        <v>6645</v>
      </c>
      <c r="E9" s="14">
        <v>6725</v>
      </c>
    </row>
    <row r="10" spans="1:5" ht="43.5" customHeight="1" x14ac:dyDescent="0.2">
      <c r="A10" s="12" t="s">
        <v>110</v>
      </c>
      <c r="B10" s="46" t="s">
        <v>111</v>
      </c>
      <c r="C10" s="46"/>
      <c r="D10" s="46"/>
      <c r="E10" s="244"/>
    </row>
    <row r="11" spans="1:5" ht="46.5" customHeight="1" x14ac:dyDescent="0.2">
      <c r="A11" s="13" t="s">
        <v>112</v>
      </c>
      <c r="B11" s="32" t="s">
        <v>113</v>
      </c>
      <c r="C11" s="367"/>
      <c r="D11" s="32"/>
      <c r="E11" s="14"/>
    </row>
    <row r="12" spans="1:5" ht="60" customHeight="1" x14ac:dyDescent="0.2">
      <c r="A12" s="12" t="s">
        <v>434</v>
      </c>
      <c r="B12" s="368" t="s">
        <v>475</v>
      </c>
      <c r="C12" s="368">
        <v>7</v>
      </c>
      <c r="D12" s="368">
        <v>11</v>
      </c>
      <c r="E12" s="244">
        <v>14</v>
      </c>
    </row>
    <row r="13" spans="1:5" ht="46.5" customHeight="1" x14ac:dyDescent="0.2">
      <c r="A13" s="12" t="s">
        <v>164</v>
      </c>
      <c r="B13" s="58" t="s">
        <v>165</v>
      </c>
      <c r="C13" s="59">
        <f t="shared" ref="C13:D13" si="2">C14</f>
        <v>13</v>
      </c>
      <c r="D13" s="59">
        <f t="shared" si="2"/>
        <v>13</v>
      </c>
      <c r="E13" s="59">
        <f>E14</f>
        <v>13</v>
      </c>
    </row>
    <row r="14" spans="1:5" ht="76.5" customHeight="1" x14ac:dyDescent="0.2">
      <c r="A14" s="13" t="s">
        <v>149</v>
      </c>
      <c r="B14" s="4" t="s">
        <v>166</v>
      </c>
      <c r="C14" s="455">
        <v>13</v>
      </c>
      <c r="D14" s="455">
        <v>13</v>
      </c>
      <c r="E14" s="448">
        <v>13</v>
      </c>
    </row>
    <row r="15" spans="1:5" ht="76.5" customHeight="1" x14ac:dyDescent="0.2">
      <c r="A15" s="13" t="s">
        <v>150</v>
      </c>
      <c r="B15" s="4" t="s">
        <v>176</v>
      </c>
      <c r="C15" s="456"/>
      <c r="D15" s="456"/>
      <c r="E15" s="449"/>
    </row>
    <row r="16" spans="1:5" ht="76.5" customHeight="1" x14ac:dyDescent="0.2">
      <c r="A16" s="12" t="s">
        <v>167</v>
      </c>
      <c r="B16" s="58" t="s">
        <v>168</v>
      </c>
      <c r="C16" s="65">
        <f t="shared" ref="C16:D16" si="3">C17</f>
        <v>0</v>
      </c>
      <c r="D16" s="65">
        <f t="shared" si="3"/>
        <v>0</v>
      </c>
      <c r="E16" s="65">
        <f>E17</f>
        <v>0</v>
      </c>
    </row>
    <row r="17" spans="1:5" ht="87.75" customHeight="1" x14ac:dyDescent="0.2">
      <c r="A17" s="13" t="s">
        <v>169</v>
      </c>
      <c r="B17" s="4" t="s">
        <v>170</v>
      </c>
      <c r="C17" s="361"/>
      <c r="D17" s="361"/>
      <c r="E17" s="64"/>
    </row>
    <row r="18" spans="1:5" ht="60.75" customHeight="1" x14ac:dyDescent="0.2">
      <c r="A18" s="12" t="s">
        <v>6</v>
      </c>
      <c r="B18" s="2" t="s">
        <v>7</v>
      </c>
      <c r="C18" s="60">
        <f t="shared" ref="C18:D18" si="4">C19+C20</f>
        <v>550</v>
      </c>
      <c r="D18" s="60">
        <f t="shared" si="4"/>
        <v>550</v>
      </c>
      <c r="E18" s="60">
        <f>E19+E20</f>
        <v>550</v>
      </c>
    </row>
    <row r="19" spans="1:5" ht="110.25" customHeight="1" x14ac:dyDescent="0.2">
      <c r="A19" s="13" t="s">
        <v>171</v>
      </c>
      <c r="B19" s="4" t="s">
        <v>172</v>
      </c>
      <c r="C19" s="4"/>
      <c r="D19" s="4"/>
      <c r="E19" s="16"/>
    </row>
    <row r="20" spans="1:5" ht="90" customHeight="1" x14ac:dyDescent="0.2">
      <c r="A20" s="13" t="s">
        <v>122</v>
      </c>
      <c r="B20" s="7" t="s">
        <v>123</v>
      </c>
      <c r="C20" s="7">
        <v>550</v>
      </c>
      <c r="D20" s="7">
        <v>550</v>
      </c>
      <c r="E20" s="16">
        <v>550</v>
      </c>
    </row>
    <row r="21" spans="1:5" ht="90" hidden="1" customHeight="1" x14ac:dyDescent="0.2">
      <c r="A21" s="13" t="s">
        <v>67</v>
      </c>
      <c r="B21" s="7" t="s">
        <v>65</v>
      </c>
      <c r="C21" s="7"/>
      <c r="D21" s="7"/>
      <c r="E21" s="16"/>
    </row>
    <row r="22" spans="1:5" ht="34.5" customHeight="1" x14ac:dyDescent="0.2">
      <c r="A22" s="12" t="s">
        <v>8</v>
      </c>
      <c r="B22" s="33" t="s">
        <v>9</v>
      </c>
      <c r="C22" s="61">
        <f t="shared" ref="C22:D22" si="5">C23</f>
        <v>45.4</v>
      </c>
      <c r="D22" s="61">
        <f t="shared" si="5"/>
        <v>49.1</v>
      </c>
      <c r="E22" s="61">
        <f>E23</f>
        <v>53</v>
      </c>
    </row>
    <row r="23" spans="1:5" ht="33.75" customHeight="1" x14ac:dyDescent="0.2">
      <c r="A23" s="13" t="s">
        <v>10</v>
      </c>
      <c r="B23" s="7" t="s">
        <v>11</v>
      </c>
      <c r="C23" s="7">
        <v>45.4</v>
      </c>
      <c r="D23" s="7">
        <v>49.1</v>
      </c>
      <c r="E23" s="15">
        <v>53</v>
      </c>
    </row>
    <row r="24" spans="1:5" ht="34.5" customHeight="1" x14ac:dyDescent="0.2">
      <c r="A24" s="12" t="s">
        <v>173</v>
      </c>
      <c r="B24" s="58" t="s">
        <v>174</v>
      </c>
      <c r="C24" s="59">
        <f t="shared" ref="C24:D24" si="6">C25+C26</f>
        <v>33</v>
      </c>
      <c r="D24" s="59">
        <f t="shared" si="6"/>
        <v>33</v>
      </c>
      <c r="E24" s="59">
        <f>E25+E26</f>
        <v>33</v>
      </c>
    </row>
    <row r="25" spans="1:5" ht="48.75" customHeight="1" x14ac:dyDescent="0.2">
      <c r="A25" s="13" t="s">
        <v>128</v>
      </c>
      <c r="B25" s="4" t="s">
        <v>175</v>
      </c>
      <c r="C25" s="4">
        <v>33</v>
      </c>
      <c r="D25" s="4">
        <v>33</v>
      </c>
      <c r="E25" s="66">
        <v>33</v>
      </c>
    </row>
    <row r="26" spans="1:5" ht="34.5" customHeight="1" x14ac:dyDescent="0.2">
      <c r="A26" s="13" t="s">
        <v>134</v>
      </c>
      <c r="B26" s="7" t="s">
        <v>177</v>
      </c>
      <c r="C26" s="7"/>
      <c r="D26" s="7"/>
      <c r="E26" s="14"/>
    </row>
    <row r="27" spans="1:5" ht="34.5" customHeight="1" x14ac:dyDescent="0.2">
      <c r="A27" s="12" t="s">
        <v>135</v>
      </c>
      <c r="B27" s="243" t="s">
        <v>476</v>
      </c>
      <c r="C27" s="243">
        <v>27.5</v>
      </c>
      <c r="D27" s="243">
        <v>29.5</v>
      </c>
      <c r="E27" s="244">
        <v>30.9</v>
      </c>
    </row>
    <row r="28" spans="1:5" ht="12.75" x14ac:dyDescent="0.2">
      <c r="A28" s="17" t="s">
        <v>12</v>
      </c>
      <c r="B28" s="18"/>
      <c r="C28" s="62">
        <f t="shared" ref="C28:D28" si="7">C7</f>
        <v>7241.9</v>
      </c>
      <c r="D28" s="62">
        <f t="shared" si="7"/>
        <v>7330.6</v>
      </c>
      <c r="E28" s="62">
        <f>E7</f>
        <v>7418.9</v>
      </c>
    </row>
    <row r="31" spans="1:5" x14ac:dyDescent="0.2">
      <c r="A31" t="s">
        <v>555</v>
      </c>
      <c r="B31"/>
      <c r="C31"/>
      <c r="D31" t="s">
        <v>467</v>
      </c>
    </row>
    <row r="32" spans="1:5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 t="s">
        <v>348</v>
      </c>
      <c r="B34"/>
      <c r="C34"/>
      <c r="D34" t="s">
        <v>349</v>
      </c>
    </row>
    <row r="35" spans="1:4" ht="12" x14ac:dyDescent="0.2">
      <c r="A35"/>
      <c r="B35"/>
      <c r="C35"/>
      <c r="D35" s="109"/>
    </row>
    <row r="36" spans="1:4" ht="12" x14ac:dyDescent="0.2">
      <c r="A36" t="s">
        <v>312</v>
      </c>
      <c r="B36"/>
      <c r="C36"/>
      <c r="D36" s="109"/>
    </row>
    <row r="37" spans="1:4" ht="12" x14ac:dyDescent="0.2">
      <c r="A37"/>
      <c r="B37"/>
      <c r="C37"/>
      <c r="D37" s="109"/>
    </row>
    <row r="38" spans="1:4" ht="12" x14ac:dyDescent="0.2">
      <c r="A38"/>
      <c r="B38"/>
      <c r="C38"/>
      <c r="D38" s="109"/>
    </row>
    <row r="39" spans="1:4" ht="12" x14ac:dyDescent="0.2">
      <c r="A39" t="s">
        <v>358</v>
      </c>
      <c r="B39"/>
      <c r="C39"/>
      <c r="D39" s="109"/>
    </row>
  </sheetData>
  <mergeCells count="10">
    <mergeCell ref="E14:E15"/>
    <mergeCell ref="A3:E3"/>
    <mergeCell ref="A2:E2"/>
    <mergeCell ref="E4:E5"/>
    <mergeCell ref="B4:B5"/>
    <mergeCell ref="A4:A5"/>
    <mergeCell ref="D14:D15"/>
    <mergeCell ref="C14:C15"/>
    <mergeCell ref="C4:C5"/>
    <mergeCell ref="D4:D5"/>
  </mergeCells>
  <phoneticPr fontId="6" type="noConversion"/>
  <pageMargins left="0.78740157480314965" right="0.39370078740157483" top="0.39370078740157483" bottom="0.39370078740157483" header="0.51181102362204722" footer="0.51181102362204722"/>
  <pageSetup paperSize="9" scale="66" fitToHeight="2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R42"/>
  <sheetViews>
    <sheetView topLeftCell="B1" workbookViewId="0">
      <selection activeCell="C1" sqref="C1:F1"/>
    </sheetView>
  </sheetViews>
  <sheetFormatPr defaultRowHeight="11.25" x14ac:dyDescent="0.2"/>
  <cols>
    <col min="1" max="1" width="29.5" style="8" customWidth="1"/>
    <col min="2" max="2" width="50" style="8" customWidth="1"/>
    <col min="3" max="3" width="12.1640625" style="8" customWidth="1"/>
    <col min="4" max="16384" width="9.33203125" style="8"/>
  </cols>
  <sheetData>
    <row r="1" spans="1:18" ht="104.25" customHeight="1" x14ac:dyDescent="0.2">
      <c r="B1" s="6"/>
      <c r="C1" s="460" t="s">
        <v>572</v>
      </c>
      <c r="D1" s="461"/>
      <c r="E1" s="461"/>
      <c r="F1" s="461"/>
    </row>
    <row r="2" spans="1:18" ht="48" customHeight="1" x14ac:dyDescent="0.3">
      <c r="A2" s="451" t="s">
        <v>477</v>
      </c>
      <c r="B2" s="451"/>
      <c r="C2" s="451"/>
    </row>
    <row r="3" spans="1:18" ht="16.5" customHeight="1" thickBot="1" x14ac:dyDescent="0.25">
      <c r="A3" s="450"/>
      <c r="B3" s="450"/>
      <c r="C3" s="450"/>
    </row>
    <row r="4" spans="1:18" ht="24" customHeight="1" x14ac:dyDescent="0.2">
      <c r="A4" s="454" t="s">
        <v>53</v>
      </c>
      <c r="B4" s="462" t="s">
        <v>54</v>
      </c>
      <c r="C4" s="457" t="s">
        <v>472</v>
      </c>
      <c r="D4" s="458"/>
      <c r="E4" s="458"/>
      <c r="F4" s="458"/>
      <c r="G4" s="459"/>
      <c r="H4" s="457" t="s">
        <v>473</v>
      </c>
      <c r="I4" s="458"/>
      <c r="J4" s="458"/>
      <c r="K4" s="458"/>
      <c r="L4" s="459"/>
      <c r="M4" s="457" t="s">
        <v>474</v>
      </c>
      <c r="N4" s="458"/>
      <c r="O4" s="458"/>
      <c r="P4" s="458"/>
      <c r="Q4" s="459"/>
    </row>
    <row r="5" spans="1:18" ht="20.25" customHeight="1" thickBot="1" x14ac:dyDescent="0.3">
      <c r="A5" s="454"/>
      <c r="B5" s="462"/>
      <c r="C5" s="393" t="s">
        <v>478</v>
      </c>
      <c r="D5" s="394" t="s">
        <v>430</v>
      </c>
      <c r="E5" s="394" t="s">
        <v>431</v>
      </c>
      <c r="F5" s="394" t="s">
        <v>432</v>
      </c>
      <c r="G5" s="395" t="s">
        <v>433</v>
      </c>
      <c r="H5" s="393" t="s">
        <v>478</v>
      </c>
      <c r="I5" s="394" t="s">
        <v>430</v>
      </c>
      <c r="J5" s="394" t="s">
        <v>431</v>
      </c>
      <c r="K5" s="394" t="s">
        <v>432</v>
      </c>
      <c r="L5" s="395" t="s">
        <v>433</v>
      </c>
      <c r="M5" s="393" t="s">
        <v>478</v>
      </c>
      <c r="N5" s="394" t="s">
        <v>430</v>
      </c>
      <c r="O5" s="394" t="s">
        <v>431</v>
      </c>
      <c r="P5" s="394" t="s">
        <v>432</v>
      </c>
      <c r="Q5" s="395" t="s">
        <v>433</v>
      </c>
    </row>
    <row r="6" spans="1:18" ht="12.75" x14ac:dyDescent="0.2">
      <c r="A6" s="317" t="s">
        <v>55</v>
      </c>
      <c r="B6" s="369">
        <v>2</v>
      </c>
      <c r="C6" s="378">
        <v>3</v>
      </c>
      <c r="D6" s="379">
        <v>4</v>
      </c>
      <c r="E6" s="379">
        <v>5</v>
      </c>
      <c r="F6" s="379">
        <v>6</v>
      </c>
      <c r="G6" s="380">
        <v>7</v>
      </c>
      <c r="H6" s="378">
        <v>3</v>
      </c>
      <c r="I6" s="379">
        <v>4</v>
      </c>
      <c r="J6" s="379">
        <v>5</v>
      </c>
      <c r="K6" s="379">
        <v>6</v>
      </c>
      <c r="L6" s="380">
        <v>7</v>
      </c>
      <c r="M6" s="378">
        <v>3</v>
      </c>
      <c r="N6" s="379">
        <v>4</v>
      </c>
      <c r="O6" s="379">
        <v>5</v>
      </c>
      <c r="P6" s="379">
        <v>6</v>
      </c>
      <c r="Q6" s="380">
        <v>7</v>
      </c>
      <c r="R6" s="381"/>
    </row>
    <row r="7" spans="1:18" ht="19.5" customHeight="1" x14ac:dyDescent="0.2">
      <c r="A7" s="12" t="s">
        <v>56</v>
      </c>
      <c r="B7" s="396" t="s">
        <v>57</v>
      </c>
      <c r="C7" s="376">
        <f>C8+C10+C12+C16+C18+C22+C27+C30+C13+C24</f>
        <v>7241.9</v>
      </c>
      <c r="D7" s="376">
        <f t="shared" ref="D7:Q7" si="0">D8+D10+D12+D16+D18+D22+D27+D30</f>
        <v>1790.7</v>
      </c>
      <c r="E7" s="376">
        <f t="shared" si="0"/>
        <v>1790.7</v>
      </c>
      <c r="F7" s="376">
        <f t="shared" si="0"/>
        <v>1818.2</v>
      </c>
      <c r="G7" s="376">
        <f t="shared" si="0"/>
        <v>1796.3000000000002</v>
      </c>
      <c r="H7" s="376">
        <f>H8+H10+H12+H16+H18+H22+H27+H30+H13+H24</f>
        <v>7330.6</v>
      </c>
      <c r="I7" s="376">
        <f t="shared" si="0"/>
        <v>1812.7</v>
      </c>
      <c r="J7" s="376">
        <f t="shared" si="0"/>
        <v>1812.7</v>
      </c>
      <c r="K7" s="376">
        <f t="shared" si="0"/>
        <v>1842.2</v>
      </c>
      <c r="L7" s="376">
        <f t="shared" si="0"/>
        <v>1817</v>
      </c>
      <c r="M7" s="376">
        <f>M8+M10+M12+M16+M18+M22+M27+M30+M13+M24</f>
        <v>7418.9</v>
      </c>
      <c r="N7" s="376">
        <f t="shared" si="0"/>
        <v>1834.5</v>
      </c>
      <c r="O7" s="376">
        <f t="shared" si="0"/>
        <v>1834.5</v>
      </c>
      <c r="P7" s="376">
        <f t="shared" si="0"/>
        <v>1865.4</v>
      </c>
      <c r="Q7" s="376">
        <f t="shared" si="0"/>
        <v>1838.5</v>
      </c>
      <c r="R7" s="381"/>
    </row>
    <row r="8" spans="1:18" ht="17.25" customHeight="1" x14ac:dyDescent="0.2">
      <c r="A8" s="13" t="s">
        <v>58</v>
      </c>
      <c r="B8" s="357" t="s">
        <v>59</v>
      </c>
      <c r="C8" s="376">
        <f>D8+E8+F8+G8</f>
        <v>6566</v>
      </c>
      <c r="D8" s="388">
        <f>D9</f>
        <v>1641</v>
      </c>
      <c r="E8" s="388">
        <f t="shared" ref="E8:G8" si="1">E9</f>
        <v>1641</v>
      </c>
      <c r="F8" s="388">
        <f t="shared" si="1"/>
        <v>1641</v>
      </c>
      <c r="G8" s="388">
        <f t="shared" si="1"/>
        <v>1643</v>
      </c>
      <c r="H8" s="376">
        <f>I8+J8+K8+L8</f>
        <v>6645</v>
      </c>
      <c r="I8" s="388">
        <f t="shared" ref="I8" si="2">I9</f>
        <v>1661</v>
      </c>
      <c r="J8" s="388">
        <f t="shared" ref="J8" si="3">J9</f>
        <v>1661</v>
      </c>
      <c r="K8" s="388">
        <f t="shared" ref="K8" si="4">K9</f>
        <v>1661</v>
      </c>
      <c r="L8" s="388">
        <f t="shared" ref="L8" si="5">L9</f>
        <v>1662</v>
      </c>
      <c r="M8" s="376">
        <f>M9</f>
        <v>6725</v>
      </c>
      <c r="N8" s="388">
        <f t="shared" ref="N8" si="6">N9</f>
        <v>1681</v>
      </c>
      <c r="O8" s="388">
        <f t="shared" ref="O8" si="7">O9</f>
        <v>1681</v>
      </c>
      <c r="P8" s="388">
        <f t="shared" ref="P8" si="8">P9</f>
        <v>1681</v>
      </c>
      <c r="Q8" s="388">
        <f t="shared" ref="Q8" si="9">Q9</f>
        <v>1682</v>
      </c>
      <c r="R8" s="381"/>
    </row>
    <row r="9" spans="1:18" ht="25.5" customHeight="1" x14ac:dyDescent="0.2">
      <c r="A9" s="13" t="s">
        <v>60</v>
      </c>
      <c r="B9" s="370" t="s">
        <v>61</v>
      </c>
      <c r="C9" s="377">
        <f t="shared" ref="C9:C29" si="10">D9+E9+F9+G9</f>
        <v>6566</v>
      </c>
      <c r="D9" s="382">
        <v>1641</v>
      </c>
      <c r="E9" s="382">
        <v>1641</v>
      </c>
      <c r="F9" s="382">
        <v>1641</v>
      </c>
      <c r="G9" s="383">
        <v>1643</v>
      </c>
      <c r="H9" s="377">
        <f t="shared" ref="H9:H30" si="11">I9+J9+K9+L9</f>
        <v>6645</v>
      </c>
      <c r="I9" s="382">
        <v>1661</v>
      </c>
      <c r="J9" s="382">
        <v>1661</v>
      </c>
      <c r="K9" s="382">
        <v>1661</v>
      </c>
      <c r="L9" s="383">
        <v>1662</v>
      </c>
      <c r="M9" s="377">
        <f t="shared" ref="M9" si="12">N9+O9+P9+Q9</f>
        <v>6725</v>
      </c>
      <c r="N9" s="382">
        <v>1681</v>
      </c>
      <c r="O9" s="382">
        <v>1681</v>
      </c>
      <c r="P9" s="382">
        <v>1681</v>
      </c>
      <c r="Q9" s="383">
        <v>1682</v>
      </c>
      <c r="R9" s="381"/>
    </row>
    <row r="10" spans="1:18" ht="43.5" customHeight="1" x14ac:dyDescent="0.2">
      <c r="A10" s="12" t="s">
        <v>110</v>
      </c>
      <c r="B10" s="371" t="s">
        <v>111</v>
      </c>
      <c r="C10" s="376">
        <f t="shared" si="10"/>
        <v>0</v>
      </c>
      <c r="D10" s="388">
        <f>D11</f>
        <v>0</v>
      </c>
      <c r="E10" s="388">
        <f t="shared" ref="E10:G10" si="13">E11</f>
        <v>0</v>
      </c>
      <c r="F10" s="388">
        <f t="shared" si="13"/>
        <v>0</v>
      </c>
      <c r="G10" s="388">
        <f t="shared" si="13"/>
        <v>0</v>
      </c>
      <c r="H10" s="376">
        <f t="shared" si="11"/>
        <v>0</v>
      </c>
      <c r="I10" s="388">
        <f t="shared" ref="I10" si="14">I11</f>
        <v>0</v>
      </c>
      <c r="J10" s="388">
        <f t="shared" ref="J10" si="15">J11</f>
        <v>0</v>
      </c>
      <c r="K10" s="388">
        <f t="shared" ref="K10" si="16">K11</f>
        <v>0</v>
      </c>
      <c r="L10" s="388">
        <f t="shared" ref="L10" si="17">L11</f>
        <v>0</v>
      </c>
      <c r="M10" s="390">
        <f>M11</f>
        <v>0</v>
      </c>
      <c r="N10" s="388">
        <f t="shared" ref="N10" si="18">N11</f>
        <v>0</v>
      </c>
      <c r="O10" s="388">
        <f t="shared" ref="O10" si="19">O11</f>
        <v>0</v>
      </c>
      <c r="P10" s="388">
        <f t="shared" ref="P10" si="20">P11</f>
        <v>0</v>
      </c>
      <c r="Q10" s="388"/>
      <c r="R10" s="381"/>
    </row>
    <row r="11" spans="1:18" ht="46.5" customHeight="1" x14ac:dyDescent="0.2">
      <c r="A11" s="13" t="s">
        <v>112</v>
      </c>
      <c r="B11" s="32" t="s">
        <v>113</v>
      </c>
      <c r="C11" s="377">
        <f t="shared" si="10"/>
        <v>0</v>
      </c>
      <c r="D11" s="382"/>
      <c r="E11" s="382"/>
      <c r="F11" s="382"/>
      <c r="G11" s="383"/>
      <c r="H11" s="377">
        <f t="shared" si="11"/>
        <v>0</v>
      </c>
      <c r="I11" s="382"/>
      <c r="J11" s="382"/>
      <c r="K11" s="382"/>
      <c r="L11" s="383"/>
      <c r="M11" s="377">
        <f t="shared" ref="M11:M12" si="21">N11+O11+P11+Q11</f>
        <v>0</v>
      </c>
      <c r="N11" s="382"/>
      <c r="O11" s="382"/>
      <c r="P11" s="382"/>
      <c r="Q11" s="383"/>
      <c r="R11" s="381"/>
    </row>
    <row r="12" spans="1:18" ht="54" customHeight="1" x14ac:dyDescent="0.2">
      <c r="A12" s="12" t="s">
        <v>434</v>
      </c>
      <c r="B12" s="368" t="s">
        <v>475</v>
      </c>
      <c r="C12" s="376">
        <f t="shared" si="10"/>
        <v>7</v>
      </c>
      <c r="D12" s="388">
        <v>1.7</v>
      </c>
      <c r="E12" s="388">
        <v>1.7</v>
      </c>
      <c r="F12" s="388">
        <v>1.7</v>
      </c>
      <c r="G12" s="392">
        <v>1.9</v>
      </c>
      <c r="H12" s="376">
        <f t="shared" si="11"/>
        <v>11.000000000000002</v>
      </c>
      <c r="I12" s="388">
        <v>2.7</v>
      </c>
      <c r="J12" s="388">
        <v>2.7</v>
      </c>
      <c r="K12" s="388">
        <v>2.7</v>
      </c>
      <c r="L12" s="392">
        <v>2.9</v>
      </c>
      <c r="M12" s="376">
        <f t="shared" si="21"/>
        <v>14</v>
      </c>
      <c r="N12" s="388">
        <v>3.5</v>
      </c>
      <c r="O12" s="388">
        <v>3.5</v>
      </c>
      <c r="P12" s="388">
        <v>3.5</v>
      </c>
      <c r="Q12" s="392">
        <v>3.5</v>
      </c>
      <c r="R12" s="381"/>
    </row>
    <row r="13" spans="1:18" ht="46.5" customHeight="1" x14ac:dyDescent="0.2">
      <c r="A13" s="12" t="s">
        <v>164</v>
      </c>
      <c r="B13" s="372" t="s">
        <v>165</v>
      </c>
      <c r="C13" s="376">
        <f t="shared" si="10"/>
        <v>13</v>
      </c>
      <c r="D13" s="388">
        <f>D14+D15</f>
        <v>3</v>
      </c>
      <c r="E13" s="388">
        <f t="shared" ref="E13:G13" si="22">E14+E15</f>
        <v>3</v>
      </c>
      <c r="F13" s="388">
        <f t="shared" si="22"/>
        <v>3</v>
      </c>
      <c r="G13" s="388">
        <f t="shared" si="22"/>
        <v>4</v>
      </c>
      <c r="H13" s="376">
        <f t="shared" si="11"/>
        <v>13</v>
      </c>
      <c r="I13" s="388">
        <f t="shared" ref="I13" si="23">I14+I15</f>
        <v>3</v>
      </c>
      <c r="J13" s="388">
        <f t="shared" ref="J13" si="24">J14+J15</f>
        <v>3</v>
      </c>
      <c r="K13" s="388">
        <f t="shared" ref="K13" si="25">K14+K15</f>
        <v>3</v>
      </c>
      <c r="L13" s="388">
        <f t="shared" ref="L13" si="26">L14+L15</f>
        <v>4</v>
      </c>
      <c r="M13" s="376">
        <f>M14</f>
        <v>13</v>
      </c>
      <c r="N13" s="388">
        <f t="shared" ref="N13" si="27">N14+N15</f>
        <v>3</v>
      </c>
      <c r="O13" s="388">
        <f t="shared" ref="O13" si="28">O14+O15</f>
        <v>3</v>
      </c>
      <c r="P13" s="388">
        <f t="shared" ref="P13" si="29">P14+P15</f>
        <v>3</v>
      </c>
      <c r="Q13" s="388"/>
      <c r="R13" s="381"/>
    </row>
    <row r="14" spans="1:18" ht="76.5" customHeight="1" x14ac:dyDescent="0.2">
      <c r="A14" s="13" t="s">
        <v>149</v>
      </c>
      <c r="B14" s="373" t="s">
        <v>166</v>
      </c>
      <c r="C14" s="377">
        <f t="shared" si="10"/>
        <v>13</v>
      </c>
      <c r="D14" s="382">
        <v>3</v>
      </c>
      <c r="E14" s="382">
        <v>3</v>
      </c>
      <c r="F14" s="382">
        <v>3</v>
      </c>
      <c r="G14" s="383">
        <v>4</v>
      </c>
      <c r="H14" s="377">
        <f t="shared" si="11"/>
        <v>13</v>
      </c>
      <c r="I14" s="382">
        <v>3</v>
      </c>
      <c r="J14" s="382">
        <v>3</v>
      </c>
      <c r="K14" s="382">
        <v>3</v>
      </c>
      <c r="L14" s="383">
        <v>4</v>
      </c>
      <c r="M14" s="377">
        <f t="shared" ref="M14:M20" si="30">N14+O14+P14+Q14</f>
        <v>13</v>
      </c>
      <c r="N14" s="382">
        <v>3</v>
      </c>
      <c r="O14" s="382">
        <v>3</v>
      </c>
      <c r="P14" s="382">
        <v>3</v>
      </c>
      <c r="Q14" s="383">
        <v>4</v>
      </c>
      <c r="R14" s="381"/>
    </row>
    <row r="15" spans="1:18" ht="76.5" customHeight="1" x14ac:dyDescent="0.2">
      <c r="A15" s="13" t="s">
        <v>150</v>
      </c>
      <c r="B15" s="373" t="s">
        <v>176</v>
      </c>
      <c r="C15" s="377">
        <f t="shared" si="10"/>
        <v>0</v>
      </c>
      <c r="D15" s="382"/>
      <c r="E15" s="382"/>
      <c r="F15" s="382"/>
      <c r="G15" s="383"/>
      <c r="H15" s="377">
        <f t="shared" si="11"/>
        <v>0</v>
      </c>
      <c r="I15" s="382"/>
      <c r="J15" s="382"/>
      <c r="K15" s="382"/>
      <c r="L15" s="383"/>
      <c r="M15" s="377">
        <f t="shared" si="30"/>
        <v>0</v>
      </c>
      <c r="N15" s="382"/>
      <c r="O15" s="382"/>
      <c r="P15" s="382"/>
      <c r="Q15" s="383"/>
      <c r="R15" s="381"/>
    </row>
    <row r="16" spans="1:18" ht="76.5" customHeight="1" x14ac:dyDescent="0.2">
      <c r="A16" s="12" t="s">
        <v>167</v>
      </c>
      <c r="B16" s="372" t="s">
        <v>168</v>
      </c>
      <c r="C16" s="376">
        <f>C17</f>
        <v>0</v>
      </c>
      <c r="D16" s="376">
        <f t="shared" ref="D16:G16" si="31">D17</f>
        <v>0</v>
      </c>
      <c r="E16" s="376">
        <f t="shared" si="31"/>
        <v>0</v>
      </c>
      <c r="F16" s="376">
        <f t="shared" si="31"/>
        <v>0</v>
      </c>
      <c r="G16" s="376">
        <f t="shared" si="31"/>
        <v>0</v>
      </c>
      <c r="H16" s="376">
        <f t="shared" si="11"/>
        <v>0</v>
      </c>
      <c r="I16" s="376">
        <f t="shared" ref="I16" si="32">I17</f>
        <v>0</v>
      </c>
      <c r="J16" s="376">
        <f t="shared" ref="J16" si="33">J17</f>
        <v>0</v>
      </c>
      <c r="K16" s="376">
        <f t="shared" ref="K16" si="34">K17</f>
        <v>0</v>
      </c>
      <c r="L16" s="376">
        <f t="shared" ref="L16" si="35">L17</f>
        <v>0</v>
      </c>
      <c r="M16" s="391">
        <f>M17</f>
        <v>0</v>
      </c>
      <c r="N16" s="376">
        <f t="shared" ref="N16" si="36">N17</f>
        <v>0</v>
      </c>
      <c r="O16" s="376">
        <f t="shared" ref="O16" si="37">O17</f>
        <v>0</v>
      </c>
      <c r="P16" s="376">
        <f t="shared" ref="P16" si="38">P17</f>
        <v>0</v>
      </c>
      <c r="Q16" s="376">
        <f t="shared" ref="Q16" si="39">Q17</f>
        <v>0</v>
      </c>
      <c r="R16" s="381"/>
    </row>
    <row r="17" spans="1:18" ht="87.75" customHeight="1" x14ac:dyDescent="0.2">
      <c r="A17" s="13" t="s">
        <v>169</v>
      </c>
      <c r="B17" s="373" t="s">
        <v>170</v>
      </c>
      <c r="C17" s="377">
        <f t="shared" si="10"/>
        <v>0</v>
      </c>
      <c r="D17" s="382"/>
      <c r="E17" s="382"/>
      <c r="F17" s="382"/>
      <c r="G17" s="383"/>
      <c r="H17" s="377">
        <f t="shared" si="11"/>
        <v>0</v>
      </c>
      <c r="I17" s="382"/>
      <c r="J17" s="382"/>
      <c r="K17" s="382"/>
      <c r="L17" s="383"/>
      <c r="M17" s="377">
        <f t="shared" si="30"/>
        <v>0</v>
      </c>
      <c r="N17" s="382"/>
      <c r="O17" s="382"/>
      <c r="P17" s="382"/>
      <c r="Q17" s="383"/>
      <c r="R17" s="381"/>
    </row>
    <row r="18" spans="1:18" ht="60.75" customHeight="1" x14ac:dyDescent="0.2">
      <c r="A18" s="12" t="s">
        <v>6</v>
      </c>
      <c r="B18" s="357" t="s">
        <v>7</v>
      </c>
      <c r="C18" s="376">
        <f>C19+C20</f>
        <v>550</v>
      </c>
      <c r="D18" s="376">
        <f t="shared" ref="D18:Q18" si="40">D19+D20</f>
        <v>137</v>
      </c>
      <c r="E18" s="376">
        <f t="shared" si="40"/>
        <v>137</v>
      </c>
      <c r="F18" s="376">
        <f t="shared" si="40"/>
        <v>137</v>
      </c>
      <c r="G18" s="376">
        <f t="shared" si="40"/>
        <v>139</v>
      </c>
      <c r="H18" s="376">
        <f t="shared" si="40"/>
        <v>550</v>
      </c>
      <c r="I18" s="376">
        <f t="shared" si="40"/>
        <v>137</v>
      </c>
      <c r="J18" s="376">
        <f t="shared" si="40"/>
        <v>137</v>
      </c>
      <c r="K18" s="376">
        <f t="shared" si="40"/>
        <v>137</v>
      </c>
      <c r="L18" s="376">
        <f t="shared" si="40"/>
        <v>139</v>
      </c>
      <c r="M18" s="376">
        <f t="shared" si="40"/>
        <v>550</v>
      </c>
      <c r="N18" s="376">
        <f t="shared" si="40"/>
        <v>137</v>
      </c>
      <c r="O18" s="376">
        <f t="shared" si="40"/>
        <v>137</v>
      </c>
      <c r="P18" s="376">
        <f t="shared" si="40"/>
        <v>137</v>
      </c>
      <c r="Q18" s="376">
        <f t="shared" si="40"/>
        <v>139</v>
      </c>
      <c r="R18" s="381"/>
    </row>
    <row r="19" spans="1:18" ht="110.25" customHeight="1" x14ac:dyDescent="0.2">
      <c r="A19" s="13" t="s">
        <v>171</v>
      </c>
      <c r="B19" s="373" t="s">
        <v>172</v>
      </c>
      <c r="C19" s="377">
        <f t="shared" si="10"/>
        <v>0</v>
      </c>
      <c r="D19" s="382"/>
      <c r="E19" s="382"/>
      <c r="F19" s="382"/>
      <c r="G19" s="383"/>
      <c r="H19" s="377">
        <f t="shared" si="11"/>
        <v>0</v>
      </c>
      <c r="I19" s="382"/>
      <c r="J19" s="382"/>
      <c r="K19" s="382"/>
      <c r="L19" s="383"/>
      <c r="M19" s="377">
        <f t="shared" si="30"/>
        <v>0</v>
      </c>
      <c r="N19" s="382"/>
      <c r="O19" s="382"/>
      <c r="P19" s="382"/>
      <c r="Q19" s="383"/>
      <c r="R19" s="381"/>
    </row>
    <row r="20" spans="1:18" ht="90" customHeight="1" x14ac:dyDescent="0.2">
      <c r="A20" s="13" t="s">
        <v>122</v>
      </c>
      <c r="B20" s="370" t="s">
        <v>123</v>
      </c>
      <c r="C20" s="377">
        <f t="shared" si="10"/>
        <v>550</v>
      </c>
      <c r="D20" s="382">
        <v>137</v>
      </c>
      <c r="E20" s="382">
        <v>137</v>
      </c>
      <c r="F20" s="382">
        <v>137</v>
      </c>
      <c r="G20" s="383">
        <v>139</v>
      </c>
      <c r="H20" s="377">
        <f t="shared" si="11"/>
        <v>550</v>
      </c>
      <c r="I20" s="382">
        <v>137</v>
      </c>
      <c r="J20" s="382">
        <v>137</v>
      </c>
      <c r="K20" s="382">
        <v>137</v>
      </c>
      <c r="L20" s="383">
        <v>139</v>
      </c>
      <c r="M20" s="377">
        <f t="shared" si="30"/>
        <v>550</v>
      </c>
      <c r="N20" s="382">
        <v>137</v>
      </c>
      <c r="O20" s="382">
        <v>137</v>
      </c>
      <c r="P20" s="382">
        <v>137</v>
      </c>
      <c r="Q20" s="383">
        <v>139</v>
      </c>
      <c r="R20" s="381"/>
    </row>
    <row r="21" spans="1:18" ht="90" hidden="1" customHeight="1" x14ac:dyDescent="0.2">
      <c r="A21" s="13" t="s">
        <v>67</v>
      </c>
      <c r="B21" s="370" t="s">
        <v>65</v>
      </c>
      <c r="C21" s="377">
        <f t="shared" si="10"/>
        <v>0</v>
      </c>
      <c r="D21" s="382"/>
      <c r="E21" s="382"/>
      <c r="F21" s="382"/>
      <c r="G21" s="383"/>
      <c r="H21" s="377">
        <f t="shared" si="11"/>
        <v>0</v>
      </c>
      <c r="I21" s="382"/>
      <c r="J21" s="382"/>
      <c r="K21" s="382"/>
      <c r="L21" s="383"/>
      <c r="M21" s="384"/>
      <c r="N21" s="382"/>
      <c r="O21" s="382"/>
      <c r="P21" s="382"/>
      <c r="Q21" s="383"/>
      <c r="R21" s="381"/>
    </row>
    <row r="22" spans="1:18" ht="34.5" customHeight="1" x14ac:dyDescent="0.2">
      <c r="A22" s="12" t="s">
        <v>8</v>
      </c>
      <c r="B22" s="357" t="s">
        <v>9</v>
      </c>
      <c r="C22" s="376">
        <f>C23</f>
        <v>45.4</v>
      </c>
      <c r="D22" s="376">
        <f t="shared" ref="D22:Q22" si="41">D23</f>
        <v>11</v>
      </c>
      <c r="E22" s="376">
        <f t="shared" si="41"/>
        <v>11</v>
      </c>
      <c r="F22" s="376">
        <f t="shared" si="41"/>
        <v>11</v>
      </c>
      <c r="G22" s="376">
        <f t="shared" si="41"/>
        <v>12.4</v>
      </c>
      <c r="H22" s="376">
        <f t="shared" si="41"/>
        <v>49.1</v>
      </c>
      <c r="I22" s="376">
        <f t="shared" si="41"/>
        <v>12</v>
      </c>
      <c r="J22" s="376">
        <f t="shared" si="41"/>
        <v>12</v>
      </c>
      <c r="K22" s="376">
        <f t="shared" si="41"/>
        <v>12</v>
      </c>
      <c r="L22" s="376">
        <f t="shared" si="41"/>
        <v>13.1</v>
      </c>
      <c r="M22" s="376">
        <f t="shared" si="41"/>
        <v>53</v>
      </c>
      <c r="N22" s="376">
        <f t="shared" si="41"/>
        <v>13</v>
      </c>
      <c r="O22" s="376">
        <f t="shared" si="41"/>
        <v>13</v>
      </c>
      <c r="P22" s="376">
        <f t="shared" si="41"/>
        <v>13</v>
      </c>
      <c r="Q22" s="376">
        <f t="shared" si="41"/>
        <v>14</v>
      </c>
      <c r="R22" s="381"/>
    </row>
    <row r="23" spans="1:18" ht="33.75" customHeight="1" x14ac:dyDescent="0.2">
      <c r="A23" s="13" t="s">
        <v>10</v>
      </c>
      <c r="B23" s="370" t="s">
        <v>11</v>
      </c>
      <c r="C23" s="377">
        <f t="shared" si="10"/>
        <v>45.4</v>
      </c>
      <c r="D23" s="382">
        <v>11</v>
      </c>
      <c r="E23" s="382">
        <v>11</v>
      </c>
      <c r="F23" s="382">
        <v>11</v>
      </c>
      <c r="G23" s="383">
        <v>12.4</v>
      </c>
      <c r="H23" s="377">
        <f t="shared" si="11"/>
        <v>49.1</v>
      </c>
      <c r="I23" s="382">
        <v>12</v>
      </c>
      <c r="J23" s="382">
        <v>12</v>
      </c>
      <c r="K23" s="382">
        <v>12</v>
      </c>
      <c r="L23" s="383">
        <v>13.1</v>
      </c>
      <c r="M23" s="377">
        <f t="shared" ref="M23" si="42">N23+O23+P23+Q23</f>
        <v>53</v>
      </c>
      <c r="N23" s="382">
        <v>13</v>
      </c>
      <c r="O23" s="382">
        <v>13</v>
      </c>
      <c r="P23" s="382">
        <v>13</v>
      </c>
      <c r="Q23" s="383">
        <v>14</v>
      </c>
      <c r="R23" s="381"/>
    </row>
    <row r="24" spans="1:18" ht="34.5" customHeight="1" x14ac:dyDescent="0.2">
      <c r="A24" s="12" t="s">
        <v>173</v>
      </c>
      <c r="B24" s="372" t="s">
        <v>174</v>
      </c>
      <c r="C24" s="376">
        <f>C25+C26</f>
        <v>33</v>
      </c>
      <c r="D24" s="376">
        <f t="shared" ref="D24:Q24" si="43">D25+D26</f>
        <v>8.1999999999999993</v>
      </c>
      <c r="E24" s="376">
        <f t="shared" si="43"/>
        <v>8.1999999999999993</v>
      </c>
      <c r="F24" s="376">
        <f t="shared" si="43"/>
        <v>8.1999999999999993</v>
      </c>
      <c r="G24" s="376">
        <f t="shared" si="43"/>
        <v>8.4</v>
      </c>
      <c r="H24" s="376">
        <f t="shared" si="43"/>
        <v>33</v>
      </c>
      <c r="I24" s="376">
        <f t="shared" si="43"/>
        <v>8.1999999999999993</v>
      </c>
      <c r="J24" s="376">
        <f t="shared" si="43"/>
        <v>8.1999999999999993</v>
      </c>
      <c r="K24" s="376">
        <f t="shared" si="43"/>
        <v>8.1999999999999993</v>
      </c>
      <c r="L24" s="376">
        <f t="shared" si="43"/>
        <v>8.4</v>
      </c>
      <c r="M24" s="376">
        <f t="shared" si="43"/>
        <v>33</v>
      </c>
      <c r="N24" s="376">
        <f t="shared" si="43"/>
        <v>8.1999999999999993</v>
      </c>
      <c r="O24" s="376">
        <f t="shared" si="43"/>
        <v>8.1999999999999993</v>
      </c>
      <c r="P24" s="376">
        <f t="shared" si="43"/>
        <v>8.1999999999999993</v>
      </c>
      <c r="Q24" s="376">
        <f t="shared" si="43"/>
        <v>8.4</v>
      </c>
      <c r="R24" s="381"/>
    </row>
    <row r="25" spans="1:18" ht="48.75" customHeight="1" x14ac:dyDescent="0.2">
      <c r="A25" s="13" t="s">
        <v>128</v>
      </c>
      <c r="B25" s="373" t="s">
        <v>175</v>
      </c>
      <c r="C25" s="377">
        <f t="shared" si="10"/>
        <v>33</v>
      </c>
      <c r="D25" s="382">
        <v>8.1999999999999993</v>
      </c>
      <c r="E25" s="382">
        <v>8.1999999999999993</v>
      </c>
      <c r="F25" s="382">
        <v>8.1999999999999993</v>
      </c>
      <c r="G25" s="383">
        <v>8.4</v>
      </c>
      <c r="H25" s="377">
        <f t="shared" si="11"/>
        <v>33</v>
      </c>
      <c r="I25" s="382">
        <v>8.1999999999999993</v>
      </c>
      <c r="J25" s="382">
        <v>8.1999999999999993</v>
      </c>
      <c r="K25" s="382">
        <v>8.1999999999999993</v>
      </c>
      <c r="L25" s="383">
        <v>8.4</v>
      </c>
      <c r="M25" s="377">
        <f t="shared" ref="M25:M30" si="44">N25+O25+P25+Q25</f>
        <v>33</v>
      </c>
      <c r="N25" s="382">
        <v>8.1999999999999993</v>
      </c>
      <c r="O25" s="382">
        <v>8.1999999999999993</v>
      </c>
      <c r="P25" s="382">
        <v>8.1999999999999993</v>
      </c>
      <c r="Q25" s="383">
        <v>8.4</v>
      </c>
      <c r="R25" s="381"/>
    </row>
    <row r="26" spans="1:18" ht="34.5" customHeight="1" x14ac:dyDescent="0.2">
      <c r="A26" s="13" t="s">
        <v>134</v>
      </c>
      <c r="B26" s="370" t="s">
        <v>177</v>
      </c>
      <c r="C26" s="377">
        <f t="shared" si="10"/>
        <v>0</v>
      </c>
      <c r="D26" s="382"/>
      <c r="E26" s="382"/>
      <c r="F26" s="382"/>
      <c r="G26" s="383"/>
      <c r="H26" s="377">
        <f t="shared" si="11"/>
        <v>0</v>
      </c>
      <c r="I26" s="382"/>
      <c r="J26" s="382"/>
      <c r="K26" s="382"/>
      <c r="L26" s="383"/>
      <c r="M26" s="377">
        <f t="shared" si="44"/>
        <v>0</v>
      </c>
      <c r="N26" s="382"/>
      <c r="O26" s="382"/>
      <c r="P26" s="382"/>
      <c r="Q26" s="383"/>
      <c r="R26" s="381"/>
    </row>
    <row r="27" spans="1:18" ht="34.5" customHeight="1" x14ac:dyDescent="0.2">
      <c r="A27" s="12" t="s">
        <v>364</v>
      </c>
      <c r="B27" s="374" t="s">
        <v>365</v>
      </c>
      <c r="C27" s="376">
        <f t="shared" si="10"/>
        <v>0</v>
      </c>
      <c r="D27" s="388"/>
      <c r="E27" s="388"/>
      <c r="F27" s="388"/>
      <c r="G27" s="389"/>
      <c r="H27" s="376">
        <f t="shared" si="11"/>
        <v>0</v>
      </c>
      <c r="I27" s="388"/>
      <c r="J27" s="388"/>
      <c r="K27" s="388"/>
      <c r="L27" s="389"/>
      <c r="M27" s="376">
        <f>M28+M29</f>
        <v>0</v>
      </c>
      <c r="N27" s="388"/>
      <c r="O27" s="388"/>
      <c r="P27" s="388"/>
      <c r="Q27" s="389"/>
      <c r="R27" s="381"/>
    </row>
    <row r="28" spans="1:18" ht="34.5" customHeight="1" x14ac:dyDescent="0.2">
      <c r="A28" s="13" t="s">
        <v>366</v>
      </c>
      <c r="B28" s="370" t="s">
        <v>367</v>
      </c>
      <c r="C28" s="377">
        <f t="shared" si="10"/>
        <v>0</v>
      </c>
      <c r="D28" s="382"/>
      <c r="E28" s="382"/>
      <c r="F28" s="382"/>
      <c r="G28" s="383"/>
      <c r="H28" s="377">
        <f t="shared" si="11"/>
        <v>0</v>
      </c>
      <c r="I28" s="382"/>
      <c r="J28" s="382"/>
      <c r="K28" s="382"/>
      <c r="L28" s="383"/>
      <c r="M28" s="377">
        <f t="shared" si="44"/>
        <v>0</v>
      </c>
      <c r="N28" s="382"/>
      <c r="O28" s="382"/>
      <c r="P28" s="382"/>
      <c r="Q28" s="383"/>
      <c r="R28" s="381"/>
    </row>
    <row r="29" spans="1:18" ht="47.25" customHeight="1" x14ac:dyDescent="0.2">
      <c r="A29" s="13" t="s">
        <v>368</v>
      </c>
      <c r="B29" s="370" t="s">
        <v>369</v>
      </c>
      <c r="C29" s="377">
        <f t="shared" si="10"/>
        <v>0</v>
      </c>
      <c r="D29" s="382"/>
      <c r="E29" s="382"/>
      <c r="F29" s="382"/>
      <c r="G29" s="383"/>
      <c r="H29" s="377">
        <f t="shared" si="11"/>
        <v>0</v>
      </c>
      <c r="I29" s="382"/>
      <c r="J29" s="382"/>
      <c r="K29" s="382"/>
      <c r="L29" s="383"/>
      <c r="M29" s="377">
        <f t="shared" si="44"/>
        <v>0</v>
      </c>
      <c r="N29" s="382"/>
      <c r="O29" s="382"/>
      <c r="P29" s="382"/>
      <c r="Q29" s="383"/>
      <c r="R29" s="381"/>
    </row>
    <row r="30" spans="1:18" ht="47.25" customHeight="1" x14ac:dyDescent="0.2">
      <c r="A30" s="12" t="s">
        <v>135</v>
      </c>
      <c r="B30" s="243" t="s">
        <v>476</v>
      </c>
      <c r="C30" s="376">
        <f t="shared" ref="C30" si="45">D30+E30+F30+G30</f>
        <v>27.5</v>
      </c>
      <c r="D30" s="376"/>
      <c r="E30" s="376"/>
      <c r="F30" s="376">
        <v>27.5</v>
      </c>
      <c r="G30" s="376"/>
      <c r="H30" s="376">
        <f t="shared" si="11"/>
        <v>29.5</v>
      </c>
      <c r="I30" s="376"/>
      <c r="J30" s="376"/>
      <c r="K30" s="376">
        <v>29.5</v>
      </c>
      <c r="L30" s="376"/>
      <c r="M30" s="376">
        <f t="shared" si="44"/>
        <v>30.9</v>
      </c>
      <c r="N30" s="376"/>
      <c r="O30" s="376"/>
      <c r="P30" s="376">
        <v>30.9</v>
      </c>
      <c r="Q30" s="376"/>
      <c r="R30" s="381"/>
    </row>
    <row r="31" spans="1:18" ht="13.5" thickBot="1" x14ac:dyDescent="0.25">
      <c r="A31" s="17" t="s">
        <v>12</v>
      </c>
      <c r="B31" s="375"/>
      <c r="C31" s="385">
        <f>C7</f>
        <v>7241.9</v>
      </c>
      <c r="D31" s="386">
        <f>D7</f>
        <v>1790.7</v>
      </c>
      <c r="E31" s="386">
        <f t="shared" ref="E31:F31" si="46">E7</f>
        <v>1790.7</v>
      </c>
      <c r="F31" s="386">
        <f t="shared" si="46"/>
        <v>1818.2</v>
      </c>
      <c r="G31" s="387">
        <f t="shared" ref="G31" si="47">C31-D31-E31-F31</f>
        <v>1842.3</v>
      </c>
      <c r="H31" s="385">
        <f>H7</f>
        <v>7330.6</v>
      </c>
      <c r="I31" s="386">
        <f>I7</f>
        <v>1812.7</v>
      </c>
      <c r="J31" s="386">
        <f t="shared" ref="J31:K31" si="48">J7</f>
        <v>1812.7</v>
      </c>
      <c r="K31" s="386">
        <f t="shared" si="48"/>
        <v>1842.2</v>
      </c>
      <c r="L31" s="387">
        <f t="shared" ref="L31" si="49">H31-I31-J31-K31</f>
        <v>1863.0000000000007</v>
      </c>
      <c r="M31" s="385">
        <f>M7</f>
        <v>7418.9</v>
      </c>
      <c r="N31" s="386">
        <f>N7</f>
        <v>1834.5</v>
      </c>
      <c r="O31" s="386">
        <f t="shared" ref="O31:Q31" si="50">O7</f>
        <v>1834.5</v>
      </c>
      <c r="P31" s="386">
        <f t="shared" si="50"/>
        <v>1865.4</v>
      </c>
      <c r="Q31" s="386">
        <f t="shared" si="50"/>
        <v>1838.5</v>
      </c>
      <c r="R31" s="381"/>
    </row>
    <row r="32" spans="1:18" x14ac:dyDescent="0.2"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</row>
    <row r="33" spans="2:17" x14ac:dyDescent="0.2"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</row>
    <row r="34" spans="2:17" x14ac:dyDescent="0.2">
      <c r="B34" t="s">
        <v>555</v>
      </c>
      <c r="C34"/>
      <c r="D34"/>
      <c r="E34" t="s">
        <v>467</v>
      </c>
    </row>
    <row r="35" spans="2:17" x14ac:dyDescent="0.2">
      <c r="B35"/>
      <c r="C35"/>
      <c r="D35"/>
      <c r="E35"/>
    </row>
    <row r="36" spans="2:17" x14ac:dyDescent="0.2">
      <c r="B36"/>
      <c r="C36"/>
      <c r="D36"/>
      <c r="E36"/>
    </row>
    <row r="37" spans="2:17" x14ac:dyDescent="0.2">
      <c r="B37" t="s">
        <v>348</v>
      </c>
      <c r="C37"/>
      <c r="D37"/>
      <c r="E37" t="s">
        <v>349</v>
      </c>
    </row>
    <row r="38" spans="2:17" ht="12" x14ac:dyDescent="0.2">
      <c r="B38"/>
      <c r="C38"/>
      <c r="D38"/>
      <c r="E38" s="109"/>
    </row>
    <row r="39" spans="2:17" ht="12" x14ac:dyDescent="0.2">
      <c r="B39" t="s">
        <v>312</v>
      </c>
      <c r="C39"/>
      <c r="D39"/>
      <c r="E39" s="109"/>
    </row>
    <row r="40" spans="2:17" ht="12" x14ac:dyDescent="0.2">
      <c r="B40"/>
      <c r="C40"/>
      <c r="D40"/>
      <c r="E40" s="109"/>
    </row>
    <row r="41" spans="2:17" ht="12" x14ac:dyDescent="0.2">
      <c r="B41"/>
      <c r="C41"/>
      <c r="D41"/>
      <c r="E41" s="109"/>
    </row>
    <row r="42" spans="2:17" ht="12" x14ac:dyDescent="0.2">
      <c r="B42" t="s">
        <v>358</v>
      </c>
      <c r="C42"/>
      <c r="D42"/>
      <c r="E42" s="109"/>
    </row>
  </sheetData>
  <mergeCells count="8">
    <mergeCell ref="H4:L4"/>
    <mergeCell ref="M4:Q4"/>
    <mergeCell ref="C1:F1"/>
    <mergeCell ref="A2:C2"/>
    <mergeCell ref="A3:C3"/>
    <mergeCell ref="A4:A5"/>
    <mergeCell ref="B4:B5"/>
    <mergeCell ref="C4:G4"/>
  </mergeCells>
  <pageMargins left="0.78740157480314965" right="0.39370078740157483" top="0.39370078740157483" bottom="0.39370078740157483" header="0.51181102362204722" footer="0.51181102362204722"/>
  <pageSetup paperSize="9" scale="73" fitToHeight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55"/>
  <sheetViews>
    <sheetView workbookViewId="0">
      <selection activeCell="C2" sqref="C2"/>
    </sheetView>
  </sheetViews>
  <sheetFormatPr defaultColWidth="9.1640625" defaultRowHeight="12" x14ac:dyDescent="0.2"/>
  <cols>
    <col min="1" max="1" width="21" style="69" customWidth="1"/>
    <col min="2" max="2" width="26.83203125" style="69" customWidth="1"/>
    <col min="3" max="3" width="73.1640625" style="69" customWidth="1"/>
    <col min="4" max="4" width="19.83203125" style="69" customWidth="1"/>
    <col min="5" max="16384" width="9.1640625" style="69"/>
  </cols>
  <sheetData>
    <row r="1" spans="1:4" ht="69.599999999999994" customHeight="1" x14ac:dyDescent="0.2">
      <c r="A1" s="67"/>
      <c r="B1" s="67"/>
      <c r="C1" s="68" t="s">
        <v>479</v>
      </c>
    </row>
    <row r="2" spans="1:4" x14ac:dyDescent="0.2">
      <c r="A2" s="67"/>
      <c r="B2" s="67"/>
      <c r="C2" s="70" t="s">
        <v>571</v>
      </c>
      <c r="D2" s="70"/>
    </row>
    <row r="3" spans="1:4" x14ac:dyDescent="0.2">
      <c r="A3" s="67"/>
      <c r="B3" s="67"/>
      <c r="C3" s="67"/>
      <c r="D3" s="70"/>
    </row>
    <row r="4" spans="1:4" ht="51" customHeight="1" thickBot="1" x14ac:dyDescent="0.25">
      <c r="A4" s="464" t="s">
        <v>480</v>
      </c>
      <c r="B4" s="464"/>
      <c r="C4" s="464"/>
      <c r="D4" s="71"/>
    </row>
    <row r="5" spans="1:4" ht="36.75" thickBot="1" x14ac:dyDescent="0.25">
      <c r="A5" s="72" t="s">
        <v>178</v>
      </c>
      <c r="B5" s="73" t="s">
        <v>81</v>
      </c>
      <c r="C5" s="72" t="s">
        <v>179</v>
      </c>
      <c r="D5" s="74"/>
    </row>
    <row r="6" spans="1:4" x14ac:dyDescent="0.2">
      <c r="A6" s="75">
        <v>1</v>
      </c>
      <c r="B6" s="76">
        <v>2</v>
      </c>
      <c r="C6" s="77">
        <v>3</v>
      </c>
      <c r="D6" s="78"/>
    </row>
    <row r="7" spans="1:4" x14ac:dyDescent="0.2">
      <c r="A7" s="79" t="s">
        <v>180</v>
      </c>
      <c r="B7" s="465" t="s">
        <v>181</v>
      </c>
      <c r="C7" s="466"/>
      <c r="D7" s="78"/>
    </row>
    <row r="8" spans="1:4" ht="48" x14ac:dyDescent="0.2">
      <c r="A8" s="80" t="s">
        <v>180</v>
      </c>
      <c r="B8" s="81" t="s">
        <v>124</v>
      </c>
      <c r="C8" s="82" t="s">
        <v>125</v>
      </c>
      <c r="D8" s="78"/>
    </row>
    <row r="9" spans="1:4" ht="48" x14ac:dyDescent="0.2">
      <c r="A9" s="80" t="s">
        <v>180</v>
      </c>
      <c r="B9" s="81" t="s">
        <v>126</v>
      </c>
      <c r="C9" s="82" t="s">
        <v>127</v>
      </c>
      <c r="D9" s="78"/>
    </row>
    <row r="10" spans="1:4" ht="48.75" thickBot="1" x14ac:dyDescent="0.25">
      <c r="A10" s="318" t="s">
        <v>180</v>
      </c>
      <c r="B10" s="319" t="s">
        <v>425</v>
      </c>
      <c r="C10" s="320" t="s">
        <v>426</v>
      </c>
      <c r="D10" s="245"/>
    </row>
    <row r="11" spans="1:4" ht="36" x14ac:dyDescent="0.2">
      <c r="A11" s="80" t="s">
        <v>180</v>
      </c>
      <c r="B11" s="81" t="s">
        <v>182</v>
      </c>
      <c r="C11" s="82" t="s">
        <v>183</v>
      </c>
      <c r="D11" s="78"/>
    </row>
    <row r="12" spans="1:4" s="87" customFormat="1" ht="24" x14ac:dyDescent="0.2">
      <c r="A12" s="83" t="s">
        <v>180</v>
      </c>
      <c r="B12" s="84" t="s">
        <v>128</v>
      </c>
      <c r="C12" s="85" t="s">
        <v>129</v>
      </c>
      <c r="D12" s="86"/>
    </row>
    <row r="13" spans="1:4" s="87" customFormat="1" ht="27" customHeight="1" x14ac:dyDescent="0.2">
      <c r="A13" s="83" t="s">
        <v>180</v>
      </c>
      <c r="B13" s="84" t="s">
        <v>130</v>
      </c>
      <c r="C13" s="85" t="s">
        <v>131</v>
      </c>
      <c r="D13" s="86"/>
    </row>
    <row r="14" spans="1:4" s="87" customFormat="1" ht="27" customHeight="1" x14ac:dyDescent="0.2">
      <c r="A14" s="83" t="s">
        <v>180</v>
      </c>
      <c r="B14" s="84" t="s">
        <v>132</v>
      </c>
      <c r="C14" s="85" t="s">
        <v>133</v>
      </c>
      <c r="D14" s="86"/>
    </row>
    <row r="15" spans="1:4" s="87" customFormat="1" ht="27" customHeight="1" x14ac:dyDescent="0.2">
      <c r="A15" s="83" t="s">
        <v>180</v>
      </c>
      <c r="B15" s="84" t="s">
        <v>135</v>
      </c>
      <c r="C15" s="85" t="s">
        <v>136</v>
      </c>
      <c r="D15" s="86"/>
    </row>
    <row r="16" spans="1:4" s="87" customFormat="1" ht="27" customHeight="1" x14ac:dyDescent="0.2">
      <c r="A16" s="83" t="s">
        <v>180</v>
      </c>
      <c r="B16" s="84" t="s">
        <v>184</v>
      </c>
      <c r="C16" s="85" t="s">
        <v>185</v>
      </c>
      <c r="D16" s="86"/>
    </row>
    <row r="17" spans="1:4" s="87" customFormat="1" ht="27" customHeight="1" x14ac:dyDescent="0.2">
      <c r="A17" s="83" t="s">
        <v>180</v>
      </c>
      <c r="B17" s="84" t="s">
        <v>186</v>
      </c>
      <c r="C17" s="85" t="s">
        <v>187</v>
      </c>
      <c r="D17" s="86"/>
    </row>
    <row r="18" spans="1:4" s="87" customFormat="1" ht="27" customHeight="1" thickBot="1" x14ac:dyDescent="0.25">
      <c r="A18" s="318" t="s">
        <v>180</v>
      </c>
      <c r="B18" s="319" t="s">
        <v>427</v>
      </c>
      <c r="C18" s="320" t="s">
        <v>140</v>
      </c>
      <c r="D18" s="86"/>
    </row>
    <row r="19" spans="1:4" s="87" customFormat="1" ht="27" customHeight="1" x14ac:dyDescent="0.2">
      <c r="A19" s="83" t="s">
        <v>180</v>
      </c>
      <c r="B19" s="84" t="s">
        <v>137</v>
      </c>
      <c r="C19" s="85" t="s">
        <v>138</v>
      </c>
      <c r="D19" s="86"/>
    </row>
    <row r="20" spans="1:4" s="87" customFormat="1" ht="27" customHeight="1" x14ac:dyDescent="0.2">
      <c r="A20" s="83" t="s">
        <v>180</v>
      </c>
      <c r="B20" s="84" t="s">
        <v>188</v>
      </c>
      <c r="C20" s="85" t="s">
        <v>189</v>
      </c>
      <c r="D20" s="86"/>
    </row>
    <row r="21" spans="1:4" s="87" customFormat="1" ht="40.15" customHeight="1" x14ac:dyDescent="0.2">
      <c r="A21" s="83" t="s">
        <v>180</v>
      </c>
      <c r="B21" s="84" t="s">
        <v>141</v>
      </c>
      <c r="C21" s="85" t="s">
        <v>142</v>
      </c>
      <c r="D21" s="86"/>
    </row>
    <row r="22" spans="1:4" s="87" customFormat="1" ht="28.15" customHeight="1" x14ac:dyDescent="0.2">
      <c r="A22" s="83" t="s">
        <v>180</v>
      </c>
      <c r="B22" s="84" t="s">
        <v>143</v>
      </c>
      <c r="C22" s="85" t="s">
        <v>190</v>
      </c>
      <c r="D22" s="86"/>
    </row>
    <row r="23" spans="1:4" s="87" customFormat="1" ht="28.15" customHeight="1" x14ac:dyDescent="0.2">
      <c r="A23" s="83" t="s">
        <v>180</v>
      </c>
      <c r="B23" s="84" t="s">
        <v>191</v>
      </c>
      <c r="C23" s="85" t="s">
        <v>192</v>
      </c>
      <c r="D23" s="86"/>
    </row>
    <row r="24" spans="1:4" s="87" customFormat="1" ht="19.149999999999999" customHeight="1" x14ac:dyDescent="0.2">
      <c r="A24" s="83" t="s">
        <v>180</v>
      </c>
      <c r="B24" s="84" t="s">
        <v>193</v>
      </c>
      <c r="C24" s="85" t="s">
        <v>194</v>
      </c>
      <c r="D24" s="86"/>
    </row>
    <row r="25" spans="1:4" s="87" customFormat="1" ht="39.6" customHeight="1" x14ac:dyDescent="0.2">
      <c r="A25" s="83" t="s">
        <v>180</v>
      </c>
      <c r="B25" s="84" t="s">
        <v>144</v>
      </c>
      <c r="C25" s="85" t="s">
        <v>195</v>
      </c>
      <c r="D25" s="86"/>
    </row>
    <row r="26" spans="1:4" ht="36" customHeight="1" x14ac:dyDescent="0.2">
      <c r="A26" s="88" t="s">
        <v>93</v>
      </c>
      <c r="B26" s="467" t="s">
        <v>94</v>
      </c>
      <c r="C26" s="468"/>
      <c r="D26" s="89"/>
    </row>
    <row r="27" spans="1:4" ht="66.599999999999994" customHeight="1" x14ac:dyDescent="0.2">
      <c r="A27" s="80" t="s">
        <v>93</v>
      </c>
      <c r="B27" s="90" t="s">
        <v>148</v>
      </c>
      <c r="C27" s="90" t="s">
        <v>196</v>
      </c>
      <c r="D27" s="91"/>
    </row>
    <row r="28" spans="1:4" ht="66.599999999999994" customHeight="1" x14ac:dyDescent="0.2">
      <c r="A28" s="80" t="s">
        <v>93</v>
      </c>
      <c r="B28" s="90" t="s">
        <v>362</v>
      </c>
      <c r="C28" s="90" t="s">
        <v>363</v>
      </c>
      <c r="D28" s="91"/>
    </row>
    <row r="29" spans="1:4" ht="63.6" customHeight="1" x14ac:dyDescent="0.2">
      <c r="A29" s="92" t="s">
        <v>93</v>
      </c>
      <c r="B29" s="93" t="s">
        <v>434</v>
      </c>
      <c r="C29" s="90" t="s">
        <v>197</v>
      </c>
      <c r="D29" s="91"/>
    </row>
    <row r="30" spans="1:4" ht="60" customHeight="1" thickBot="1" x14ac:dyDescent="0.25">
      <c r="A30" s="321">
        <v>182</v>
      </c>
      <c r="B30" s="319" t="s">
        <v>428</v>
      </c>
      <c r="C30" s="320" t="s">
        <v>429</v>
      </c>
      <c r="D30" s="91"/>
    </row>
    <row r="31" spans="1:4" s="97" customFormat="1" ht="71.45" customHeight="1" x14ac:dyDescent="0.2">
      <c r="A31" s="94" t="s">
        <v>93</v>
      </c>
      <c r="B31" s="95" t="s">
        <v>199</v>
      </c>
      <c r="C31" s="95" t="s">
        <v>200</v>
      </c>
      <c r="D31" s="96"/>
    </row>
    <row r="32" spans="1:4" s="97" customFormat="1" ht="32.450000000000003" customHeight="1" x14ac:dyDescent="0.2">
      <c r="A32" s="98" t="s">
        <v>83</v>
      </c>
      <c r="B32" s="467" t="s">
        <v>151</v>
      </c>
      <c r="C32" s="468"/>
      <c r="D32" s="96"/>
    </row>
    <row r="33" spans="1:4" ht="29.45" customHeight="1" x14ac:dyDescent="0.2">
      <c r="A33" s="92" t="s">
        <v>83</v>
      </c>
      <c r="B33" s="107" t="s">
        <v>152</v>
      </c>
      <c r="C33" s="100" t="s">
        <v>84</v>
      </c>
      <c r="D33" s="91"/>
    </row>
    <row r="34" spans="1:4" ht="29.45" customHeight="1" x14ac:dyDescent="0.2">
      <c r="A34" s="92" t="s">
        <v>83</v>
      </c>
      <c r="B34" s="107" t="s">
        <v>153</v>
      </c>
      <c r="C34" s="100" t="s">
        <v>85</v>
      </c>
      <c r="D34" s="91"/>
    </row>
    <row r="35" spans="1:4" ht="29.45" customHeight="1" x14ac:dyDescent="0.2">
      <c r="A35" s="92" t="s">
        <v>83</v>
      </c>
      <c r="B35" s="107" t="s">
        <v>154</v>
      </c>
      <c r="C35" s="100" t="s">
        <v>201</v>
      </c>
      <c r="D35" s="91"/>
    </row>
    <row r="36" spans="1:4" ht="29.45" customHeight="1" x14ac:dyDescent="0.2">
      <c r="A36" s="92" t="s">
        <v>83</v>
      </c>
      <c r="B36" s="107" t="s">
        <v>155</v>
      </c>
      <c r="C36" s="100" t="s">
        <v>86</v>
      </c>
      <c r="D36" s="91"/>
    </row>
    <row r="37" spans="1:4" ht="29.45" customHeight="1" x14ac:dyDescent="0.2">
      <c r="A37" s="92" t="s">
        <v>83</v>
      </c>
      <c r="B37" s="107" t="s">
        <v>156</v>
      </c>
      <c r="C37" s="100" t="s">
        <v>87</v>
      </c>
      <c r="D37" s="91"/>
    </row>
    <row r="38" spans="1:4" s="97" customFormat="1" ht="28.9" customHeight="1" x14ac:dyDescent="0.2">
      <c r="A38" s="98" t="s">
        <v>24</v>
      </c>
      <c r="B38" s="469" t="s">
        <v>66</v>
      </c>
      <c r="C38" s="470"/>
      <c r="D38" s="96"/>
    </row>
    <row r="39" spans="1:4" ht="66.599999999999994" customHeight="1" x14ac:dyDescent="0.2">
      <c r="A39" s="92" t="s">
        <v>24</v>
      </c>
      <c r="B39" s="103" t="s">
        <v>145</v>
      </c>
      <c r="C39" s="95" t="s">
        <v>203</v>
      </c>
      <c r="D39" s="91"/>
    </row>
    <row r="40" spans="1:4" s="106" customFormat="1" ht="18" customHeight="1" x14ac:dyDescent="0.2">
      <c r="A40" s="104" t="s">
        <v>88</v>
      </c>
      <c r="B40" s="463" t="s">
        <v>89</v>
      </c>
      <c r="C40" s="463"/>
      <c r="D40" s="105"/>
    </row>
    <row r="41" spans="1:4" ht="52.15" customHeight="1" x14ac:dyDescent="0.2">
      <c r="A41" s="92" t="s">
        <v>88</v>
      </c>
      <c r="B41" s="107" t="s">
        <v>90</v>
      </c>
      <c r="C41" s="108" t="s">
        <v>204</v>
      </c>
      <c r="D41" s="91"/>
    </row>
    <row r="42" spans="1:4" ht="67.150000000000006" customHeight="1" x14ac:dyDescent="0.2">
      <c r="A42" s="92" t="s">
        <v>88</v>
      </c>
      <c r="B42" s="107" t="s">
        <v>91</v>
      </c>
      <c r="C42" s="108" t="s">
        <v>205</v>
      </c>
      <c r="D42" s="91"/>
    </row>
    <row r="43" spans="1:4" ht="57.6" customHeight="1" x14ac:dyDescent="0.2">
      <c r="A43" s="92" t="s">
        <v>88</v>
      </c>
      <c r="B43" s="107" t="s">
        <v>92</v>
      </c>
      <c r="C43" s="108" t="s">
        <v>206</v>
      </c>
      <c r="D43" s="91"/>
    </row>
    <row r="44" spans="1:4" ht="57.6" customHeight="1" x14ac:dyDescent="0.2">
      <c r="A44" s="92" t="s">
        <v>88</v>
      </c>
      <c r="B44" s="107" t="s">
        <v>147</v>
      </c>
      <c r="C44" s="108" t="s">
        <v>207</v>
      </c>
      <c r="D44" s="91"/>
    </row>
    <row r="47" spans="1:4" x14ac:dyDescent="0.2">
      <c r="A47" t="s">
        <v>555</v>
      </c>
      <c r="B47"/>
      <c r="C47"/>
      <c r="D47" t="s">
        <v>467</v>
      </c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 t="s">
        <v>348</v>
      </c>
      <c r="B50"/>
      <c r="C50"/>
      <c r="D50" t="s">
        <v>349</v>
      </c>
    </row>
    <row r="51" spans="1:4" x14ac:dyDescent="0.2">
      <c r="A51"/>
      <c r="B51"/>
      <c r="C51"/>
      <c r="D51" s="109"/>
    </row>
    <row r="52" spans="1:4" x14ac:dyDescent="0.2">
      <c r="A52" t="s">
        <v>312</v>
      </c>
      <c r="B52"/>
      <c r="C52"/>
      <c r="D52" s="109"/>
    </row>
    <row r="53" spans="1:4" x14ac:dyDescent="0.2">
      <c r="A53"/>
      <c r="B53"/>
      <c r="C53"/>
      <c r="D53" s="109"/>
    </row>
    <row r="54" spans="1:4" x14ac:dyDescent="0.2">
      <c r="A54"/>
      <c r="B54"/>
      <c r="C54"/>
      <c r="D54" s="109"/>
    </row>
    <row r="55" spans="1:4" x14ac:dyDescent="0.2">
      <c r="A55" t="s">
        <v>358</v>
      </c>
      <c r="B55"/>
      <c r="C55"/>
      <c r="D55" s="109"/>
    </row>
  </sheetData>
  <mergeCells count="6">
    <mergeCell ref="B40:C40"/>
    <mergeCell ref="A4:C4"/>
    <mergeCell ref="B7:C7"/>
    <mergeCell ref="B26:C26"/>
    <mergeCell ref="B32:C32"/>
    <mergeCell ref="B38:C3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2" sqref="C2"/>
    </sheetView>
  </sheetViews>
  <sheetFormatPr defaultColWidth="9.1640625" defaultRowHeight="12" x14ac:dyDescent="0.2"/>
  <cols>
    <col min="1" max="1" width="21" style="69" customWidth="1"/>
    <col min="2" max="2" width="26.83203125" style="69" customWidth="1"/>
    <col min="3" max="3" width="73.1640625" style="69" customWidth="1"/>
    <col min="4" max="4" width="19.83203125" style="69" customWidth="1"/>
    <col min="5" max="16384" width="9.1640625" style="69"/>
  </cols>
  <sheetData>
    <row r="1" spans="1:4" ht="69.599999999999994" customHeight="1" x14ac:dyDescent="0.2">
      <c r="A1" s="67"/>
      <c r="B1" s="67"/>
      <c r="C1" s="316" t="s">
        <v>573</v>
      </c>
    </row>
    <row r="2" spans="1:4" x14ac:dyDescent="0.2">
      <c r="A2" s="67"/>
      <c r="B2" s="67"/>
      <c r="C2" s="70" t="s">
        <v>574</v>
      </c>
      <c r="D2" s="70"/>
    </row>
    <row r="3" spans="1:4" x14ac:dyDescent="0.2">
      <c r="A3" s="67"/>
      <c r="B3" s="67"/>
      <c r="C3" s="67"/>
      <c r="D3" s="70"/>
    </row>
    <row r="4" spans="1:4" ht="51" customHeight="1" thickBot="1" x14ac:dyDescent="0.25">
      <c r="A4" s="464" t="s">
        <v>424</v>
      </c>
      <c r="B4" s="464"/>
      <c r="C4" s="464"/>
      <c r="D4" s="71"/>
    </row>
    <row r="5" spans="1:4" ht="36.75" thickBot="1" x14ac:dyDescent="0.25">
      <c r="A5" s="72" t="s">
        <v>178</v>
      </c>
      <c r="B5" s="73" t="s">
        <v>81</v>
      </c>
      <c r="C5" s="72" t="s">
        <v>179</v>
      </c>
      <c r="D5" s="74"/>
    </row>
    <row r="6" spans="1:4" x14ac:dyDescent="0.2">
      <c r="A6" s="75">
        <v>1</v>
      </c>
      <c r="B6" s="76">
        <v>2</v>
      </c>
      <c r="C6" s="77">
        <v>3</v>
      </c>
      <c r="D6" s="78"/>
    </row>
    <row r="7" spans="1:4" x14ac:dyDescent="0.2">
      <c r="A7" s="79" t="s">
        <v>180</v>
      </c>
      <c r="B7" s="465" t="s">
        <v>181</v>
      </c>
      <c r="C7" s="466"/>
      <c r="D7" s="78"/>
    </row>
    <row r="8" spans="1:4" ht="48" x14ac:dyDescent="0.2">
      <c r="A8" s="80" t="s">
        <v>180</v>
      </c>
      <c r="B8" s="81" t="s">
        <v>124</v>
      </c>
      <c r="C8" s="82" t="s">
        <v>125</v>
      </c>
      <c r="D8" s="78"/>
    </row>
    <row r="9" spans="1:4" ht="48" x14ac:dyDescent="0.2">
      <c r="A9" s="80" t="s">
        <v>180</v>
      </c>
      <c r="B9" s="81" t="s">
        <v>126</v>
      </c>
      <c r="C9" s="82" t="s">
        <v>127</v>
      </c>
      <c r="D9" s="78"/>
    </row>
    <row r="10" spans="1:4" ht="36" x14ac:dyDescent="0.2">
      <c r="A10" s="80" t="s">
        <v>180</v>
      </c>
      <c r="B10" s="81" t="s">
        <v>182</v>
      </c>
      <c r="C10" s="82" t="s">
        <v>183</v>
      </c>
      <c r="D10" s="78"/>
    </row>
    <row r="11" spans="1:4" s="87" customFormat="1" ht="24" x14ac:dyDescent="0.2">
      <c r="A11" s="83" t="s">
        <v>180</v>
      </c>
      <c r="B11" s="84" t="s">
        <v>128</v>
      </c>
      <c r="C11" s="85" t="s">
        <v>129</v>
      </c>
      <c r="D11" s="86"/>
    </row>
    <row r="12" spans="1:4" s="87" customFormat="1" ht="27" customHeight="1" x14ac:dyDescent="0.2">
      <c r="A12" s="83" t="s">
        <v>180</v>
      </c>
      <c r="B12" s="84" t="s">
        <v>130</v>
      </c>
      <c r="C12" s="85" t="s">
        <v>131</v>
      </c>
      <c r="D12" s="86"/>
    </row>
    <row r="13" spans="1:4" s="87" customFormat="1" ht="27" customHeight="1" x14ac:dyDescent="0.2">
      <c r="A13" s="83" t="s">
        <v>180</v>
      </c>
      <c r="B13" s="84" t="s">
        <v>132</v>
      </c>
      <c r="C13" s="85" t="s">
        <v>133</v>
      </c>
      <c r="D13" s="86"/>
    </row>
    <row r="14" spans="1:4" s="87" customFormat="1" ht="27" customHeight="1" x14ac:dyDescent="0.2">
      <c r="A14" s="83" t="s">
        <v>180</v>
      </c>
      <c r="B14" s="84" t="s">
        <v>135</v>
      </c>
      <c r="C14" s="85" t="s">
        <v>136</v>
      </c>
      <c r="D14" s="86"/>
    </row>
    <row r="15" spans="1:4" s="87" customFormat="1" ht="27" customHeight="1" x14ac:dyDescent="0.2">
      <c r="A15" s="83" t="s">
        <v>180</v>
      </c>
      <c r="B15" s="84" t="s">
        <v>184</v>
      </c>
      <c r="C15" s="85" t="s">
        <v>185</v>
      </c>
      <c r="D15" s="86"/>
    </row>
    <row r="16" spans="1:4" s="87" customFormat="1" ht="27" customHeight="1" x14ac:dyDescent="0.2">
      <c r="A16" s="83" t="s">
        <v>180</v>
      </c>
      <c r="B16" s="84" t="s">
        <v>186</v>
      </c>
      <c r="C16" s="85" t="s">
        <v>187</v>
      </c>
      <c r="D16" s="86"/>
    </row>
    <row r="17" spans="1:4" s="87" customFormat="1" ht="27" customHeight="1" x14ac:dyDescent="0.2">
      <c r="A17" s="83" t="s">
        <v>180</v>
      </c>
      <c r="B17" s="84" t="s">
        <v>139</v>
      </c>
      <c r="C17" s="85" t="s">
        <v>140</v>
      </c>
      <c r="D17" s="86"/>
    </row>
    <row r="18" spans="1:4" s="87" customFormat="1" ht="40.15" customHeight="1" x14ac:dyDescent="0.2">
      <c r="A18" s="83" t="s">
        <v>180</v>
      </c>
      <c r="B18" s="84" t="s">
        <v>141</v>
      </c>
      <c r="C18" s="85" t="s">
        <v>142</v>
      </c>
      <c r="D18" s="86"/>
    </row>
    <row r="19" spans="1:4" s="87" customFormat="1" ht="28.15" customHeight="1" x14ac:dyDescent="0.2">
      <c r="A19" s="83" t="s">
        <v>180</v>
      </c>
      <c r="B19" s="84" t="s">
        <v>188</v>
      </c>
      <c r="C19" s="85" t="s">
        <v>189</v>
      </c>
      <c r="D19" s="86"/>
    </row>
    <row r="20" spans="1:4" s="87" customFormat="1" ht="28.15" customHeight="1" x14ac:dyDescent="0.2">
      <c r="A20" s="83" t="s">
        <v>180</v>
      </c>
      <c r="B20" s="84" t="s">
        <v>143</v>
      </c>
      <c r="C20" s="85" t="s">
        <v>190</v>
      </c>
      <c r="D20" s="86"/>
    </row>
    <row r="21" spans="1:4" s="87" customFormat="1" ht="28.15" customHeight="1" x14ac:dyDescent="0.2">
      <c r="A21" s="83" t="s">
        <v>180</v>
      </c>
      <c r="B21" s="84" t="s">
        <v>191</v>
      </c>
      <c r="C21" s="85" t="s">
        <v>192</v>
      </c>
      <c r="D21" s="86"/>
    </row>
    <row r="22" spans="1:4" s="87" customFormat="1" ht="19.149999999999999" customHeight="1" x14ac:dyDescent="0.2">
      <c r="A22" s="83" t="s">
        <v>180</v>
      </c>
      <c r="B22" s="84" t="s">
        <v>193</v>
      </c>
      <c r="C22" s="85" t="s">
        <v>194</v>
      </c>
      <c r="D22" s="86"/>
    </row>
    <row r="23" spans="1:4" s="87" customFormat="1" ht="27.6" customHeight="1" x14ac:dyDescent="0.2">
      <c r="A23" s="83" t="s">
        <v>180</v>
      </c>
      <c r="B23" s="84" t="s">
        <v>137</v>
      </c>
      <c r="C23" s="85" t="s">
        <v>138</v>
      </c>
      <c r="D23" s="86"/>
    </row>
    <row r="24" spans="1:4" s="87" customFormat="1" ht="39.6" customHeight="1" x14ac:dyDescent="0.2">
      <c r="A24" s="83" t="s">
        <v>180</v>
      </c>
      <c r="B24" s="84" t="s">
        <v>144</v>
      </c>
      <c r="C24" s="85" t="s">
        <v>195</v>
      </c>
      <c r="D24" s="86"/>
    </row>
    <row r="25" spans="1:4" ht="36" customHeight="1" x14ac:dyDescent="0.2">
      <c r="A25" s="88" t="s">
        <v>93</v>
      </c>
      <c r="B25" s="467" t="s">
        <v>94</v>
      </c>
      <c r="C25" s="468"/>
      <c r="D25" s="89"/>
    </row>
    <row r="26" spans="1:4" ht="66.599999999999994" customHeight="1" x14ac:dyDescent="0.2">
      <c r="A26" s="80" t="s">
        <v>93</v>
      </c>
      <c r="B26" s="90" t="s">
        <v>148</v>
      </c>
      <c r="C26" s="90" t="s">
        <v>196</v>
      </c>
      <c r="D26" s="91"/>
    </row>
    <row r="27" spans="1:4" ht="63.6" customHeight="1" x14ac:dyDescent="0.2">
      <c r="A27" s="92" t="s">
        <v>93</v>
      </c>
      <c r="B27" s="93" t="s">
        <v>163</v>
      </c>
      <c r="C27" s="90" t="s">
        <v>197</v>
      </c>
      <c r="D27" s="91"/>
    </row>
    <row r="28" spans="1:4" ht="60" customHeight="1" x14ac:dyDescent="0.2">
      <c r="A28" s="92" t="s">
        <v>93</v>
      </c>
      <c r="B28" s="90" t="s">
        <v>149</v>
      </c>
      <c r="C28" s="90" t="s">
        <v>198</v>
      </c>
      <c r="D28" s="91"/>
    </row>
    <row r="29" spans="1:4" s="97" customFormat="1" ht="71.45" customHeight="1" x14ac:dyDescent="0.2">
      <c r="A29" s="94" t="s">
        <v>93</v>
      </c>
      <c r="B29" s="95" t="s">
        <v>199</v>
      </c>
      <c r="C29" s="95" t="s">
        <v>200</v>
      </c>
      <c r="D29" s="96"/>
    </row>
    <row r="30" spans="1:4" s="97" customFormat="1" ht="32.450000000000003" customHeight="1" x14ac:dyDescent="0.2">
      <c r="A30" s="98" t="s">
        <v>83</v>
      </c>
      <c r="B30" s="467" t="s">
        <v>151</v>
      </c>
      <c r="C30" s="468"/>
      <c r="D30" s="96"/>
    </row>
    <row r="31" spans="1:4" ht="29.45" customHeight="1" x14ac:dyDescent="0.2">
      <c r="A31" s="92" t="s">
        <v>83</v>
      </c>
      <c r="B31" s="99" t="s">
        <v>152</v>
      </c>
      <c r="C31" s="100" t="s">
        <v>84</v>
      </c>
      <c r="D31" s="91"/>
    </row>
    <row r="32" spans="1:4" ht="29.45" customHeight="1" x14ac:dyDescent="0.2">
      <c r="A32" s="92" t="s">
        <v>83</v>
      </c>
      <c r="B32" s="99" t="s">
        <v>153</v>
      </c>
      <c r="C32" s="100" t="s">
        <v>85</v>
      </c>
      <c r="D32" s="91"/>
    </row>
    <row r="33" spans="1:4" ht="29.45" customHeight="1" x14ac:dyDescent="0.2">
      <c r="A33" s="92" t="s">
        <v>83</v>
      </c>
      <c r="B33" s="99" t="s">
        <v>154</v>
      </c>
      <c r="C33" s="100" t="s">
        <v>201</v>
      </c>
      <c r="D33" s="91"/>
    </row>
    <row r="34" spans="1:4" ht="29.45" customHeight="1" x14ac:dyDescent="0.2">
      <c r="A34" s="92" t="s">
        <v>83</v>
      </c>
      <c r="B34" s="99" t="s">
        <v>155</v>
      </c>
      <c r="C34" s="100" t="s">
        <v>86</v>
      </c>
      <c r="D34" s="91"/>
    </row>
    <row r="35" spans="1:4" ht="29.45" customHeight="1" x14ac:dyDescent="0.2">
      <c r="A35" s="92" t="s">
        <v>83</v>
      </c>
      <c r="B35" s="99" t="s">
        <v>156</v>
      </c>
      <c r="C35" s="100" t="s">
        <v>87</v>
      </c>
      <c r="D35" s="91"/>
    </row>
    <row r="36" spans="1:4" s="97" customFormat="1" ht="29.45" customHeight="1" x14ac:dyDescent="0.2">
      <c r="A36" s="98" t="s">
        <v>23</v>
      </c>
      <c r="B36" s="467" t="s">
        <v>146</v>
      </c>
      <c r="C36" s="468"/>
      <c r="D36" s="96"/>
    </row>
    <row r="37" spans="1:4" ht="67.900000000000006" customHeight="1" x14ac:dyDescent="0.2">
      <c r="A37" s="92" t="s">
        <v>23</v>
      </c>
      <c r="B37" s="101" t="s">
        <v>64</v>
      </c>
      <c r="C37" s="102" t="s">
        <v>202</v>
      </c>
      <c r="D37" s="91"/>
    </row>
    <row r="38" spans="1:4" s="97" customFormat="1" ht="28.9" customHeight="1" x14ac:dyDescent="0.2">
      <c r="A38" s="98" t="s">
        <v>24</v>
      </c>
      <c r="B38" s="469" t="s">
        <v>66</v>
      </c>
      <c r="C38" s="470"/>
      <c r="D38" s="96"/>
    </row>
    <row r="39" spans="1:4" ht="66.599999999999994" customHeight="1" x14ac:dyDescent="0.2">
      <c r="A39" s="92" t="s">
        <v>24</v>
      </c>
      <c r="B39" s="103" t="s">
        <v>145</v>
      </c>
      <c r="C39" s="95" t="s">
        <v>203</v>
      </c>
      <c r="D39" s="91"/>
    </row>
    <row r="40" spans="1:4" s="106" customFormat="1" ht="18" customHeight="1" x14ac:dyDescent="0.2">
      <c r="A40" s="104" t="s">
        <v>88</v>
      </c>
      <c r="B40" s="463" t="s">
        <v>89</v>
      </c>
      <c r="C40" s="463"/>
      <c r="D40" s="105"/>
    </row>
    <row r="41" spans="1:4" ht="52.15" customHeight="1" x14ac:dyDescent="0.2">
      <c r="A41" s="92" t="s">
        <v>88</v>
      </c>
      <c r="B41" s="107" t="s">
        <v>90</v>
      </c>
      <c r="C41" s="108" t="s">
        <v>204</v>
      </c>
      <c r="D41" s="91"/>
    </row>
    <row r="42" spans="1:4" ht="67.150000000000006" customHeight="1" x14ac:dyDescent="0.2">
      <c r="A42" s="92" t="s">
        <v>88</v>
      </c>
      <c r="B42" s="107" t="s">
        <v>91</v>
      </c>
      <c r="C42" s="108" t="s">
        <v>205</v>
      </c>
      <c r="D42" s="91"/>
    </row>
    <row r="43" spans="1:4" ht="57.6" customHeight="1" x14ac:dyDescent="0.2">
      <c r="A43" s="92" t="s">
        <v>88</v>
      </c>
      <c r="B43" s="107" t="s">
        <v>92</v>
      </c>
      <c r="C43" s="108" t="s">
        <v>206</v>
      </c>
      <c r="D43" s="91"/>
    </row>
    <row r="44" spans="1:4" ht="57.6" customHeight="1" x14ac:dyDescent="0.2">
      <c r="A44" s="92" t="s">
        <v>88</v>
      </c>
      <c r="B44" s="107" t="s">
        <v>147</v>
      </c>
      <c r="C44" s="108" t="s">
        <v>207</v>
      </c>
      <c r="D44" s="91"/>
    </row>
    <row r="47" spans="1:4" x14ac:dyDescent="0.2">
      <c r="A47" t="s">
        <v>555</v>
      </c>
      <c r="B47"/>
      <c r="C47"/>
      <c r="D47" t="s">
        <v>467</v>
      </c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 t="s">
        <v>348</v>
      </c>
      <c r="B50"/>
      <c r="C50"/>
      <c r="D50" t="s">
        <v>349</v>
      </c>
    </row>
    <row r="51" spans="1:4" x14ac:dyDescent="0.2">
      <c r="A51"/>
      <c r="B51"/>
      <c r="C51"/>
      <c r="D51" s="109"/>
    </row>
    <row r="52" spans="1:4" x14ac:dyDescent="0.2">
      <c r="A52" t="s">
        <v>312</v>
      </c>
      <c r="B52"/>
      <c r="C52"/>
      <c r="D52" s="109"/>
    </row>
    <row r="53" spans="1:4" x14ac:dyDescent="0.2">
      <c r="A53"/>
      <c r="B53"/>
      <c r="C53"/>
      <c r="D53" s="109"/>
    </row>
    <row r="54" spans="1:4" x14ac:dyDescent="0.2">
      <c r="A54"/>
      <c r="B54"/>
      <c r="C54"/>
      <c r="D54" s="109"/>
    </row>
    <row r="55" spans="1:4" x14ac:dyDescent="0.2">
      <c r="A55" t="s">
        <v>358</v>
      </c>
      <c r="B55"/>
      <c r="C55"/>
      <c r="D55" s="109"/>
    </row>
  </sheetData>
  <mergeCells count="7">
    <mergeCell ref="B40:C40"/>
    <mergeCell ref="A4:C4"/>
    <mergeCell ref="B7:C7"/>
    <mergeCell ref="B25:C25"/>
    <mergeCell ref="B30:C30"/>
    <mergeCell ref="B36:C36"/>
    <mergeCell ref="B38:C3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D35"/>
  <sheetViews>
    <sheetView workbookViewId="0">
      <selection activeCell="D1" sqref="D1"/>
    </sheetView>
  </sheetViews>
  <sheetFormatPr defaultColWidth="9.33203125" defaultRowHeight="12" x14ac:dyDescent="0.2"/>
  <cols>
    <col min="1" max="1" width="8" style="109" customWidth="1"/>
    <col min="2" max="2" width="33" style="109" customWidth="1"/>
    <col min="3" max="3" width="27.33203125" style="109" customWidth="1"/>
    <col min="4" max="4" width="50.5" style="109" customWidth="1"/>
    <col min="5" max="16384" width="9.33203125" style="109"/>
  </cols>
  <sheetData>
    <row r="1" spans="1:4" ht="75" customHeight="1" x14ac:dyDescent="0.2">
      <c r="C1" s="238"/>
      <c r="D1" s="110" t="s">
        <v>575</v>
      </c>
    </row>
    <row r="4" spans="1:4" x14ac:dyDescent="0.2">
      <c r="A4" s="479" t="s">
        <v>208</v>
      </c>
      <c r="B4" s="479"/>
      <c r="C4" s="479"/>
      <c r="D4" s="480"/>
    </row>
    <row r="5" spans="1:4" ht="12.75" thickBot="1" x14ac:dyDescent="0.25">
      <c r="B5" s="111"/>
    </row>
    <row r="6" spans="1:4" ht="24.75" thickBot="1" x14ac:dyDescent="0.25">
      <c r="A6" s="112" t="s">
        <v>62</v>
      </c>
      <c r="B6" s="113" t="s">
        <v>63</v>
      </c>
      <c r="C6" s="481" t="s">
        <v>78</v>
      </c>
      <c r="D6" s="482"/>
    </row>
    <row r="7" spans="1:4" x14ac:dyDescent="0.2">
      <c r="A7" s="114">
        <v>1</v>
      </c>
      <c r="B7" s="115">
        <v>2</v>
      </c>
      <c r="C7" s="483">
        <v>3</v>
      </c>
      <c r="D7" s="484"/>
    </row>
    <row r="8" spans="1:4" ht="30.75" customHeight="1" x14ac:dyDescent="0.2">
      <c r="A8" s="116" t="s">
        <v>180</v>
      </c>
      <c r="B8" s="102"/>
      <c r="C8" s="463" t="s">
        <v>350</v>
      </c>
      <c r="D8" s="478"/>
    </row>
    <row r="9" spans="1:4" ht="31.5" customHeight="1" x14ac:dyDescent="0.2">
      <c r="A9" s="94" t="s">
        <v>180</v>
      </c>
      <c r="B9" s="102" t="s">
        <v>79</v>
      </c>
      <c r="C9" s="471" t="s">
        <v>80</v>
      </c>
      <c r="D9" s="475"/>
    </row>
    <row r="10" spans="1:4" ht="42.75" customHeight="1" x14ac:dyDescent="0.2">
      <c r="A10" s="94" t="s">
        <v>180</v>
      </c>
      <c r="B10" s="102" t="s">
        <v>209</v>
      </c>
      <c r="C10" s="471" t="s">
        <v>210</v>
      </c>
      <c r="D10" s="475"/>
    </row>
    <row r="11" spans="1:4" ht="41.25" customHeight="1" x14ac:dyDescent="0.2">
      <c r="A11" s="94" t="s">
        <v>180</v>
      </c>
      <c r="B11" s="102" t="s">
        <v>211</v>
      </c>
      <c r="C11" s="471" t="s">
        <v>212</v>
      </c>
      <c r="D11" s="475"/>
    </row>
    <row r="12" spans="1:4" ht="40.5" customHeight="1" x14ac:dyDescent="0.2">
      <c r="A12" s="94" t="s">
        <v>180</v>
      </c>
      <c r="B12" s="102" t="s">
        <v>213</v>
      </c>
      <c r="C12" s="471" t="s">
        <v>214</v>
      </c>
      <c r="D12" s="475"/>
    </row>
    <row r="13" spans="1:4" ht="36" customHeight="1" x14ac:dyDescent="0.2">
      <c r="A13" s="94" t="s">
        <v>180</v>
      </c>
      <c r="B13" s="102" t="s">
        <v>215</v>
      </c>
      <c r="C13" s="471" t="s">
        <v>216</v>
      </c>
      <c r="D13" s="472"/>
    </row>
    <row r="14" spans="1:4" ht="44.25" customHeight="1" x14ac:dyDescent="0.2">
      <c r="A14" s="94" t="s">
        <v>180</v>
      </c>
      <c r="B14" s="102" t="s">
        <v>217</v>
      </c>
      <c r="C14" s="471" t="s">
        <v>218</v>
      </c>
      <c r="D14" s="472"/>
    </row>
    <row r="15" spans="1:4" ht="38.25" customHeight="1" x14ac:dyDescent="0.2">
      <c r="A15" s="94" t="s">
        <v>180</v>
      </c>
      <c r="B15" s="102" t="s">
        <v>219</v>
      </c>
      <c r="C15" s="471" t="s">
        <v>220</v>
      </c>
      <c r="D15" s="472"/>
    </row>
    <row r="16" spans="1:4" ht="42" customHeight="1" x14ac:dyDescent="0.2">
      <c r="A16" s="94" t="s">
        <v>180</v>
      </c>
      <c r="B16" s="102" t="s">
        <v>221</v>
      </c>
      <c r="C16" s="476" t="s">
        <v>222</v>
      </c>
      <c r="D16" s="478"/>
    </row>
    <row r="17" spans="1:4" ht="39" customHeight="1" x14ac:dyDescent="0.2">
      <c r="A17" s="94" t="s">
        <v>180</v>
      </c>
      <c r="B17" s="102" t="s">
        <v>223</v>
      </c>
      <c r="C17" s="471" t="s">
        <v>224</v>
      </c>
      <c r="D17" s="472"/>
    </row>
    <row r="18" spans="1:4" ht="42.75" customHeight="1" x14ac:dyDescent="0.2">
      <c r="A18" s="94" t="s">
        <v>180</v>
      </c>
      <c r="B18" s="117" t="s">
        <v>225</v>
      </c>
      <c r="C18" s="473" t="s">
        <v>226</v>
      </c>
      <c r="D18" s="474"/>
    </row>
    <row r="19" spans="1:4" ht="50.25" customHeight="1" x14ac:dyDescent="0.2">
      <c r="A19" s="94" t="s">
        <v>180</v>
      </c>
      <c r="B19" s="102" t="s">
        <v>227</v>
      </c>
      <c r="C19" s="476" t="s">
        <v>228</v>
      </c>
      <c r="D19" s="477"/>
    </row>
    <row r="20" spans="1:4" ht="37.5" customHeight="1" x14ac:dyDescent="0.2">
      <c r="A20" s="94" t="s">
        <v>180</v>
      </c>
      <c r="B20" s="102" t="s">
        <v>229</v>
      </c>
      <c r="C20" s="476" t="s">
        <v>230</v>
      </c>
      <c r="D20" s="477"/>
    </row>
    <row r="21" spans="1:4" ht="50.25" customHeight="1" x14ac:dyDescent="0.2">
      <c r="A21" s="94" t="s">
        <v>180</v>
      </c>
      <c r="B21" s="102" t="s">
        <v>231</v>
      </c>
      <c r="C21" s="476" t="s">
        <v>232</v>
      </c>
      <c r="D21" s="477"/>
    </row>
    <row r="22" spans="1:4" ht="45.75" customHeight="1" x14ac:dyDescent="0.2">
      <c r="A22" s="94" t="s">
        <v>180</v>
      </c>
      <c r="B22" s="102" t="s">
        <v>233</v>
      </c>
      <c r="C22" s="471" t="s">
        <v>234</v>
      </c>
      <c r="D22" s="472"/>
    </row>
    <row r="23" spans="1:4" ht="41.25" customHeight="1" x14ac:dyDescent="0.2">
      <c r="A23" s="94" t="s">
        <v>180</v>
      </c>
      <c r="B23" s="102" t="s">
        <v>235</v>
      </c>
      <c r="C23" s="471" t="s">
        <v>236</v>
      </c>
      <c r="D23" s="472"/>
    </row>
    <row r="24" spans="1:4" ht="93" customHeight="1" x14ac:dyDescent="0.2">
      <c r="A24" s="94" t="s">
        <v>180</v>
      </c>
      <c r="B24" s="117" t="s">
        <v>237</v>
      </c>
      <c r="C24" s="473" t="s">
        <v>238</v>
      </c>
      <c r="D24" s="474"/>
    </row>
    <row r="25" spans="1:4" ht="50.25" customHeight="1" x14ac:dyDescent="0.2">
      <c r="A25" s="94" t="s">
        <v>180</v>
      </c>
      <c r="B25" s="102" t="s">
        <v>239</v>
      </c>
      <c r="C25" s="471" t="s">
        <v>240</v>
      </c>
      <c r="D25" s="475"/>
    </row>
    <row r="27" spans="1:4" x14ac:dyDescent="0.2">
      <c r="A27" t="s">
        <v>555</v>
      </c>
      <c r="B27"/>
      <c r="C27"/>
      <c r="D27" t="s">
        <v>467</v>
      </c>
    </row>
    <row r="28" spans="1:4" x14ac:dyDescent="0.2">
      <c r="A28"/>
      <c r="B28"/>
      <c r="C28"/>
      <c r="D28"/>
    </row>
    <row r="29" spans="1:4" x14ac:dyDescent="0.2">
      <c r="A29"/>
      <c r="B29"/>
      <c r="C29"/>
      <c r="D29"/>
    </row>
    <row r="30" spans="1:4" x14ac:dyDescent="0.2">
      <c r="A30" t="s">
        <v>348</v>
      </c>
      <c r="B30"/>
      <c r="C30"/>
      <c r="D30" t="s">
        <v>349</v>
      </c>
    </row>
    <row r="31" spans="1:4" x14ac:dyDescent="0.2">
      <c r="A31"/>
      <c r="B31"/>
      <c r="C31"/>
    </row>
    <row r="32" spans="1:4" x14ac:dyDescent="0.2">
      <c r="A32" t="s">
        <v>312</v>
      </c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 t="s">
        <v>358</v>
      </c>
      <c r="B35"/>
      <c r="C35"/>
    </row>
  </sheetData>
  <mergeCells count="21">
    <mergeCell ref="C16:D16"/>
    <mergeCell ref="A4:D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D29"/>
  <sheetViews>
    <sheetView workbookViewId="0">
      <selection activeCell="D1" sqref="D1"/>
    </sheetView>
  </sheetViews>
  <sheetFormatPr defaultRowHeight="11.25" x14ac:dyDescent="0.2"/>
  <cols>
    <col min="1" max="1" width="8" style="282" customWidth="1"/>
    <col min="2" max="2" width="33" style="282" customWidth="1"/>
    <col min="3" max="3" width="27.33203125" style="282" customWidth="1"/>
    <col min="4" max="4" width="50.5" style="282" customWidth="1"/>
    <col min="5" max="256" width="9.33203125" style="282"/>
    <col min="257" max="257" width="8" style="282" customWidth="1"/>
    <col min="258" max="258" width="33" style="282" customWidth="1"/>
    <col min="259" max="259" width="27.33203125" style="282" customWidth="1"/>
    <col min="260" max="260" width="50.5" style="282" customWidth="1"/>
    <col min="261" max="512" width="9.33203125" style="282"/>
    <col min="513" max="513" width="8" style="282" customWidth="1"/>
    <col min="514" max="514" width="33" style="282" customWidth="1"/>
    <col min="515" max="515" width="27.33203125" style="282" customWidth="1"/>
    <col min="516" max="516" width="50.5" style="282" customWidth="1"/>
    <col min="517" max="768" width="9.33203125" style="282"/>
    <col min="769" max="769" width="8" style="282" customWidth="1"/>
    <col min="770" max="770" width="33" style="282" customWidth="1"/>
    <col min="771" max="771" width="27.33203125" style="282" customWidth="1"/>
    <col min="772" max="772" width="50.5" style="282" customWidth="1"/>
    <col min="773" max="1024" width="9.33203125" style="282"/>
    <col min="1025" max="1025" width="8" style="282" customWidth="1"/>
    <col min="1026" max="1026" width="33" style="282" customWidth="1"/>
    <col min="1027" max="1027" width="27.33203125" style="282" customWidth="1"/>
    <col min="1028" max="1028" width="50.5" style="282" customWidth="1"/>
    <col min="1029" max="1280" width="9.33203125" style="282"/>
    <col min="1281" max="1281" width="8" style="282" customWidth="1"/>
    <col min="1282" max="1282" width="33" style="282" customWidth="1"/>
    <col min="1283" max="1283" width="27.33203125" style="282" customWidth="1"/>
    <col min="1284" max="1284" width="50.5" style="282" customWidth="1"/>
    <col min="1285" max="1536" width="9.33203125" style="282"/>
    <col min="1537" max="1537" width="8" style="282" customWidth="1"/>
    <col min="1538" max="1538" width="33" style="282" customWidth="1"/>
    <col min="1539" max="1539" width="27.33203125" style="282" customWidth="1"/>
    <col min="1540" max="1540" width="50.5" style="282" customWidth="1"/>
    <col min="1541" max="1792" width="9.33203125" style="282"/>
    <col min="1793" max="1793" width="8" style="282" customWidth="1"/>
    <col min="1794" max="1794" width="33" style="282" customWidth="1"/>
    <col min="1795" max="1795" width="27.33203125" style="282" customWidth="1"/>
    <col min="1796" max="1796" width="50.5" style="282" customWidth="1"/>
    <col min="1797" max="2048" width="9.33203125" style="282"/>
    <col min="2049" max="2049" width="8" style="282" customWidth="1"/>
    <col min="2050" max="2050" width="33" style="282" customWidth="1"/>
    <col min="2051" max="2051" width="27.33203125" style="282" customWidth="1"/>
    <col min="2052" max="2052" width="50.5" style="282" customWidth="1"/>
    <col min="2053" max="2304" width="9.33203125" style="282"/>
    <col min="2305" max="2305" width="8" style="282" customWidth="1"/>
    <col min="2306" max="2306" width="33" style="282" customWidth="1"/>
    <col min="2307" max="2307" width="27.33203125" style="282" customWidth="1"/>
    <col min="2308" max="2308" width="50.5" style="282" customWidth="1"/>
    <col min="2309" max="2560" width="9.33203125" style="282"/>
    <col min="2561" max="2561" width="8" style="282" customWidth="1"/>
    <col min="2562" max="2562" width="33" style="282" customWidth="1"/>
    <col min="2563" max="2563" width="27.33203125" style="282" customWidth="1"/>
    <col min="2564" max="2564" width="50.5" style="282" customWidth="1"/>
    <col min="2565" max="2816" width="9.33203125" style="282"/>
    <col min="2817" max="2817" width="8" style="282" customWidth="1"/>
    <col min="2818" max="2818" width="33" style="282" customWidth="1"/>
    <col min="2819" max="2819" width="27.33203125" style="282" customWidth="1"/>
    <col min="2820" max="2820" width="50.5" style="282" customWidth="1"/>
    <col min="2821" max="3072" width="9.33203125" style="282"/>
    <col min="3073" max="3073" width="8" style="282" customWidth="1"/>
    <col min="3074" max="3074" width="33" style="282" customWidth="1"/>
    <col min="3075" max="3075" width="27.33203125" style="282" customWidth="1"/>
    <col min="3076" max="3076" width="50.5" style="282" customWidth="1"/>
    <col min="3077" max="3328" width="9.33203125" style="282"/>
    <col min="3329" max="3329" width="8" style="282" customWidth="1"/>
    <col min="3330" max="3330" width="33" style="282" customWidth="1"/>
    <col min="3331" max="3331" width="27.33203125" style="282" customWidth="1"/>
    <col min="3332" max="3332" width="50.5" style="282" customWidth="1"/>
    <col min="3333" max="3584" width="9.33203125" style="282"/>
    <col min="3585" max="3585" width="8" style="282" customWidth="1"/>
    <col min="3586" max="3586" width="33" style="282" customWidth="1"/>
    <col min="3587" max="3587" width="27.33203125" style="282" customWidth="1"/>
    <col min="3588" max="3588" width="50.5" style="282" customWidth="1"/>
    <col min="3589" max="3840" width="9.33203125" style="282"/>
    <col min="3841" max="3841" width="8" style="282" customWidth="1"/>
    <col min="3842" max="3842" width="33" style="282" customWidth="1"/>
    <col min="3843" max="3843" width="27.33203125" style="282" customWidth="1"/>
    <col min="3844" max="3844" width="50.5" style="282" customWidth="1"/>
    <col min="3845" max="4096" width="9.33203125" style="282"/>
    <col min="4097" max="4097" width="8" style="282" customWidth="1"/>
    <col min="4098" max="4098" width="33" style="282" customWidth="1"/>
    <col min="4099" max="4099" width="27.33203125" style="282" customWidth="1"/>
    <col min="4100" max="4100" width="50.5" style="282" customWidth="1"/>
    <col min="4101" max="4352" width="9.33203125" style="282"/>
    <col min="4353" max="4353" width="8" style="282" customWidth="1"/>
    <col min="4354" max="4354" width="33" style="282" customWidth="1"/>
    <col min="4355" max="4355" width="27.33203125" style="282" customWidth="1"/>
    <col min="4356" max="4356" width="50.5" style="282" customWidth="1"/>
    <col min="4357" max="4608" width="9.33203125" style="282"/>
    <col min="4609" max="4609" width="8" style="282" customWidth="1"/>
    <col min="4610" max="4610" width="33" style="282" customWidth="1"/>
    <col min="4611" max="4611" width="27.33203125" style="282" customWidth="1"/>
    <col min="4612" max="4612" width="50.5" style="282" customWidth="1"/>
    <col min="4613" max="4864" width="9.33203125" style="282"/>
    <col min="4865" max="4865" width="8" style="282" customWidth="1"/>
    <col min="4866" max="4866" width="33" style="282" customWidth="1"/>
    <col min="4867" max="4867" width="27.33203125" style="282" customWidth="1"/>
    <col min="4868" max="4868" width="50.5" style="282" customWidth="1"/>
    <col min="4869" max="5120" width="9.33203125" style="282"/>
    <col min="5121" max="5121" width="8" style="282" customWidth="1"/>
    <col min="5122" max="5122" width="33" style="282" customWidth="1"/>
    <col min="5123" max="5123" width="27.33203125" style="282" customWidth="1"/>
    <col min="5124" max="5124" width="50.5" style="282" customWidth="1"/>
    <col min="5125" max="5376" width="9.33203125" style="282"/>
    <col min="5377" max="5377" width="8" style="282" customWidth="1"/>
    <col min="5378" max="5378" width="33" style="282" customWidth="1"/>
    <col min="5379" max="5379" width="27.33203125" style="282" customWidth="1"/>
    <col min="5380" max="5380" width="50.5" style="282" customWidth="1"/>
    <col min="5381" max="5632" width="9.33203125" style="282"/>
    <col min="5633" max="5633" width="8" style="282" customWidth="1"/>
    <col min="5634" max="5634" width="33" style="282" customWidth="1"/>
    <col min="5635" max="5635" width="27.33203125" style="282" customWidth="1"/>
    <col min="5636" max="5636" width="50.5" style="282" customWidth="1"/>
    <col min="5637" max="5888" width="9.33203125" style="282"/>
    <col min="5889" max="5889" width="8" style="282" customWidth="1"/>
    <col min="5890" max="5890" width="33" style="282" customWidth="1"/>
    <col min="5891" max="5891" width="27.33203125" style="282" customWidth="1"/>
    <col min="5892" max="5892" width="50.5" style="282" customWidth="1"/>
    <col min="5893" max="6144" width="9.33203125" style="282"/>
    <col min="6145" max="6145" width="8" style="282" customWidth="1"/>
    <col min="6146" max="6146" width="33" style="282" customWidth="1"/>
    <col min="6147" max="6147" width="27.33203125" style="282" customWidth="1"/>
    <col min="6148" max="6148" width="50.5" style="282" customWidth="1"/>
    <col min="6149" max="6400" width="9.33203125" style="282"/>
    <col min="6401" max="6401" width="8" style="282" customWidth="1"/>
    <col min="6402" max="6402" width="33" style="282" customWidth="1"/>
    <col min="6403" max="6403" width="27.33203125" style="282" customWidth="1"/>
    <col min="6404" max="6404" width="50.5" style="282" customWidth="1"/>
    <col min="6405" max="6656" width="9.33203125" style="282"/>
    <col min="6657" max="6657" width="8" style="282" customWidth="1"/>
    <col min="6658" max="6658" width="33" style="282" customWidth="1"/>
    <col min="6659" max="6659" width="27.33203125" style="282" customWidth="1"/>
    <col min="6660" max="6660" width="50.5" style="282" customWidth="1"/>
    <col min="6661" max="6912" width="9.33203125" style="282"/>
    <col min="6913" max="6913" width="8" style="282" customWidth="1"/>
    <col min="6914" max="6914" width="33" style="282" customWidth="1"/>
    <col min="6915" max="6915" width="27.33203125" style="282" customWidth="1"/>
    <col min="6916" max="6916" width="50.5" style="282" customWidth="1"/>
    <col min="6917" max="7168" width="9.33203125" style="282"/>
    <col min="7169" max="7169" width="8" style="282" customWidth="1"/>
    <col min="7170" max="7170" width="33" style="282" customWidth="1"/>
    <col min="7171" max="7171" width="27.33203125" style="282" customWidth="1"/>
    <col min="7172" max="7172" width="50.5" style="282" customWidth="1"/>
    <col min="7173" max="7424" width="9.33203125" style="282"/>
    <col min="7425" max="7425" width="8" style="282" customWidth="1"/>
    <col min="7426" max="7426" width="33" style="282" customWidth="1"/>
    <col min="7427" max="7427" width="27.33203125" style="282" customWidth="1"/>
    <col min="7428" max="7428" width="50.5" style="282" customWidth="1"/>
    <col min="7429" max="7680" width="9.33203125" style="282"/>
    <col min="7681" max="7681" width="8" style="282" customWidth="1"/>
    <col min="7682" max="7682" width="33" style="282" customWidth="1"/>
    <col min="7683" max="7683" width="27.33203125" style="282" customWidth="1"/>
    <col min="7684" max="7684" width="50.5" style="282" customWidth="1"/>
    <col min="7685" max="7936" width="9.33203125" style="282"/>
    <col min="7937" max="7937" width="8" style="282" customWidth="1"/>
    <col min="7938" max="7938" width="33" style="282" customWidth="1"/>
    <col min="7939" max="7939" width="27.33203125" style="282" customWidth="1"/>
    <col min="7940" max="7940" width="50.5" style="282" customWidth="1"/>
    <col min="7941" max="8192" width="9.33203125" style="282"/>
    <col min="8193" max="8193" width="8" style="282" customWidth="1"/>
    <col min="8194" max="8194" width="33" style="282" customWidth="1"/>
    <col min="8195" max="8195" width="27.33203125" style="282" customWidth="1"/>
    <col min="8196" max="8196" width="50.5" style="282" customWidth="1"/>
    <col min="8197" max="8448" width="9.33203125" style="282"/>
    <col min="8449" max="8449" width="8" style="282" customWidth="1"/>
    <col min="8450" max="8450" width="33" style="282" customWidth="1"/>
    <col min="8451" max="8451" width="27.33203125" style="282" customWidth="1"/>
    <col min="8452" max="8452" width="50.5" style="282" customWidth="1"/>
    <col min="8453" max="8704" width="9.33203125" style="282"/>
    <col min="8705" max="8705" width="8" style="282" customWidth="1"/>
    <col min="8706" max="8706" width="33" style="282" customWidth="1"/>
    <col min="8707" max="8707" width="27.33203125" style="282" customWidth="1"/>
    <col min="8708" max="8708" width="50.5" style="282" customWidth="1"/>
    <col min="8709" max="8960" width="9.33203125" style="282"/>
    <col min="8961" max="8961" width="8" style="282" customWidth="1"/>
    <col min="8962" max="8962" width="33" style="282" customWidth="1"/>
    <col min="8963" max="8963" width="27.33203125" style="282" customWidth="1"/>
    <col min="8964" max="8964" width="50.5" style="282" customWidth="1"/>
    <col min="8965" max="9216" width="9.33203125" style="282"/>
    <col min="9217" max="9217" width="8" style="282" customWidth="1"/>
    <col min="9218" max="9218" width="33" style="282" customWidth="1"/>
    <col min="9219" max="9219" width="27.33203125" style="282" customWidth="1"/>
    <col min="9220" max="9220" width="50.5" style="282" customWidth="1"/>
    <col min="9221" max="9472" width="9.33203125" style="282"/>
    <col min="9473" max="9473" width="8" style="282" customWidth="1"/>
    <col min="9474" max="9474" width="33" style="282" customWidth="1"/>
    <col min="9475" max="9475" width="27.33203125" style="282" customWidth="1"/>
    <col min="9476" max="9476" width="50.5" style="282" customWidth="1"/>
    <col min="9477" max="9728" width="9.33203125" style="282"/>
    <col min="9729" max="9729" width="8" style="282" customWidth="1"/>
    <col min="9730" max="9730" width="33" style="282" customWidth="1"/>
    <col min="9731" max="9731" width="27.33203125" style="282" customWidth="1"/>
    <col min="9732" max="9732" width="50.5" style="282" customWidth="1"/>
    <col min="9733" max="9984" width="9.33203125" style="282"/>
    <col min="9985" max="9985" width="8" style="282" customWidth="1"/>
    <col min="9986" max="9986" width="33" style="282" customWidth="1"/>
    <col min="9987" max="9987" width="27.33203125" style="282" customWidth="1"/>
    <col min="9988" max="9988" width="50.5" style="282" customWidth="1"/>
    <col min="9989" max="10240" width="9.33203125" style="282"/>
    <col min="10241" max="10241" width="8" style="282" customWidth="1"/>
    <col min="10242" max="10242" width="33" style="282" customWidth="1"/>
    <col min="10243" max="10243" width="27.33203125" style="282" customWidth="1"/>
    <col min="10244" max="10244" width="50.5" style="282" customWidth="1"/>
    <col min="10245" max="10496" width="9.33203125" style="282"/>
    <col min="10497" max="10497" width="8" style="282" customWidth="1"/>
    <col min="10498" max="10498" width="33" style="282" customWidth="1"/>
    <col min="10499" max="10499" width="27.33203125" style="282" customWidth="1"/>
    <col min="10500" max="10500" width="50.5" style="282" customWidth="1"/>
    <col min="10501" max="10752" width="9.33203125" style="282"/>
    <col min="10753" max="10753" width="8" style="282" customWidth="1"/>
    <col min="10754" max="10754" width="33" style="282" customWidth="1"/>
    <col min="10755" max="10755" width="27.33203125" style="282" customWidth="1"/>
    <col min="10756" max="10756" width="50.5" style="282" customWidth="1"/>
    <col min="10757" max="11008" width="9.33203125" style="282"/>
    <col min="11009" max="11009" width="8" style="282" customWidth="1"/>
    <col min="11010" max="11010" width="33" style="282" customWidth="1"/>
    <col min="11011" max="11011" width="27.33203125" style="282" customWidth="1"/>
    <col min="11012" max="11012" width="50.5" style="282" customWidth="1"/>
    <col min="11013" max="11264" width="9.33203125" style="282"/>
    <col min="11265" max="11265" width="8" style="282" customWidth="1"/>
    <col min="11266" max="11266" width="33" style="282" customWidth="1"/>
    <col min="11267" max="11267" width="27.33203125" style="282" customWidth="1"/>
    <col min="11268" max="11268" width="50.5" style="282" customWidth="1"/>
    <col min="11269" max="11520" width="9.33203125" style="282"/>
    <col min="11521" max="11521" width="8" style="282" customWidth="1"/>
    <col min="11522" max="11522" width="33" style="282" customWidth="1"/>
    <col min="11523" max="11523" width="27.33203125" style="282" customWidth="1"/>
    <col min="11524" max="11524" width="50.5" style="282" customWidth="1"/>
    <col min="11525" max="11776" width="9.33203125" style="282"/>
    <col min="11777" max="11777" width="8" style="282" customWidth="1"/>
    <col min="11778" max="11778" width="33" style="282" customWidth="1"/>
    <col min="11779" max="11779" width="27.33203125" style="282" customWidth="1"/>
    <col min="11780" max="11780" width="50.5" style="282" customWidth="1"/>
    <col min="11781" max="12032" width="9.33203125" style="282"/>
    <col min="12033" max="12033" width="8" style="282" customWidth="1"/>
    <col min="12034" max="12034" width="33" style="282" customWidth="1"/>
    <col min="12035" max="12035" width="27.33203125" style="282" customWidth="1"/>
    <col min="12036" max="12036" width="50.5" style="282" customWidth="1"/>
    <col min="12037" max="12288" width="9.33203125" style="282"/>
    <col min="12289" max="12289" width="8" style="282" customWidth="1"/>
    <col min="12290" max="12290" width="33" style="282" customWidth="1"/>
    <col min="12291" max="12291" width="27.33203125" style="282" customWidth="1"/>
    <col min="12292" max="12292" width="50.5" style="282" customWidth="1"/>
    <col min="12293" max="12544" width="9.33203125" style="282"/>
    <col min="12545" max="12545" width="8" style="282" customWidth="1"/>
    <col min="12546" max="12546" width="33" style="282" customWidth="1"/>
    <col min="12547" max="12547" width="27.33203125" style="282" customWidth="1"/>
    <col min="12548" max="12548" width="50.5" style="282" customWidth="1"/>
    <col min="12549" max="12800" width="9.33203125" style="282"/>
    <col min="12801" max="12801" width="8" style="282" customWidth="1"/>
    <col min="12802" max="12802" width="33" style="282" customWidth="1"/>
    <col min="12803" max="12803" width="27.33203125" style="282" customWidth="1"/>
    <col min="12804" max="12804" width="50.5" style="282" customWidth="1"/>
    <col min="12805" max="13056" width="9.33203125" style="282"/>
    <col min="13057" max="13057" width="8" style="282" customWidth="1"/>
    <col min="13058" max="13058" width="33" style="282" customWidth="1"/>
    <col min="13059" max="13059" width="27.33203125" style="282" customWidth="1"/>
    <col min="13060" max="13060" width="50.5" style="282" customWidth="1"/>
    <col min="13061" max="13312" width="9.33203125" style="282"/>
    <col min="13313" max="13313" width="8" style="282" customWidth="1"/>
    <col min="13314" max="13314" width="33" style="282" customWidth="1"/>
    <col min="13315" max="13315" width="27.33203125" style="282" customWidth="1"/>
    <col min="13316" max="13316" width="50.5" style="282" customWidth="1"/>
    <col min="13317" max="13568" width="9.33203125" style="282"/>
    <col min="13569" max="13569" width="8" style="282" customWidth="1"/>
    <col min="13570" max="13570" width="33" style="282" customWidth="1"/>
    <col min="13571" max="13571" width="27.33203125" style="282" customWidth="1"/>
    <col min="13572" max="13572" width="50.5" style="282" customWidth="1"/>
    <col min="13573" max="13824" width="9.33203125" style="282"/>
    <col min="13825" max="13825" width="8" style="282" customWidth="1"/>
    <col min="13826" max="13826" width="33" style="282" customWidth="1"/>
    <col min="13827" max="13827" width="27.33203125" style="282" customWidth="1"/>
    <col min="13828" max="13828" width="50.5" style="282" customWidth="1"/>
    <col min="13829" max="14080" width="9.33203125" style="282"/>
    <col min="14081" max="14081" width="8" style="282" customWidth="1"/>
    <col min="14082" max="14082" width="33" style="282" customWidth="1"/>
    <col min="14083" max="14083" width="27.33203125" style="282" customWidth="1"/>
    <col min="14084" max="14084" width="50.5" style="282" customWidth="1"/>
    <col min="14085" max="14336" width="9.33203125" style="282"/>
    <col min="14337" max="14337" width="8" style="282" customWidth="1"/>
    <col min="14338" max="14338" width="33" style="282" customWidth="1"/>
    <col min="14339" max="14339" width="27.33203125" style="282" customWidth="1"/>
    <col min="14340" max="14340" width="50.5" style="282" customWidth="1"/>
    <col min="14341" max="14592" width="9.33203125" style="282"/>
    <col min="14593" max="14593" width="8" style="282" customWidth="1"/>
    <col min="14594" max="14594" width="33" style="282" customWidth="1"/>
    <col min="14595" max="14595" width="27.33203125" style="282" customWidth="1"/>
    <col min="14596" max="14596" width="50.5" style="282" customWidth="1"/>
    <col min="14597" max="14848" width="9.33203125" style="282"/>
    <col min="14849" max="14849" width="8" style="282" customWidth="1"/>
    <col min="14850" max="14850" width="33" style="282" customWidth="1"/>
    <col min="14851" max="14851" width="27.33203125" style="282" customWidth="1"/>
    <col min="14852" max="14852" width="50.5" style="282" customWidth="1"/>
    <col min="14853" max="15104" width="9.33203125" style="282"/>
    <col min="15105" max="15105" width="8" style="282" customWidth="1"/>
    <col min="15106" max="15106" width="33" style="282" customWidth="1"/>
    <col min="15107" max="15107" width="27.33203125" style="282" customWidth="1"/>
    <col min="15108" max="15108" width="50.5" style="282" customWidth="1"/>
    <col min="15109" max="15360" width="9.33203125" style="282"/>
    <col min="15361" max="15361" width="8" style="282" customWidth="1"/>
    <col min="15362" max="15362" width="33" style="282" customWidth="1"/>
    <col min="15363" max="15363" width="27.33203125" style="282" customWidth="1"/>
    <col min="15364" max="15364" width="50.5" style="282" customWidth="1"/>
    <col min="15365" max="15616" width="9.33203125" style="282"/>
    <col min="15617" max="15617" width="8" style="282" customWidth="1"/>
    <col min="15618" max="15618" width="33" style="282" customWidth="1"/>
    <col min="15619" max="15619" width="27.33203125" style="282" customWidth="1"/>
    <col min="15620" max="15620" width="50.5" style="282" customWidth="1"/>
    <col min="15621" max="15872" width="9.33203125" style="282"/>
    <col min="15873" max="15873" width="8" style="282" customWidth="1"/>
    <col min="15874" max="15874" width="33" style="282" customWidth="1"/>
    <col min="15875" max="15875" width="27.33203125" style="282" customWidth="1"/>
    <col min="15876" max="15876" width="50.5" style="282" customWidth="1"/>
    <col min="15877" max="16128" width="9.33203125" style="282"/>
    <col min="16129" max="16129" width="8" style="282" customWidth="1"/>
    <col min="16130" max="16130" width="33" style="282" customWidth="1"/>
    <col min="16131" max="16131" width="27.33203125" style="282" customWidth="1"/>
    <col min="16132" max="16132" width="50.5" style="282" customWidth="1"/>
    <col min="16133" max="16384" width="9.33203125" style="282"/>
  </cols>
  <sheetData>
    <row r="1" spans="1:4" ht="75" customHeight="1" x14ac:dyDescent="0.2">
      <c r="A1" s="28"/>
      <c r="B1" s="28"/>
      <c r="C1" s="29"/>
      <c r="D1" s="110" t="s">
        <v>576</v>
      </c>
    </row>
    <row r="2" spans="1:4" ht="12.75" x14ac:dyDescent="0.2">
      <c r="A2" s="28"/>
      <c r="B2" s="28"/>
      <c r="C2" s="28"/>
      <c r="D2" s="28"/>
    </row>
    <row r="3" spans="1:4" ht="12.75" x14ac:dyDescent="0.2">
      <c r="A3" s="28"/>
      <c r="B3" s="28"/>
      <c r="C3" s="28"/>
      <c r="D3" s="28"/>
    </row>
    <row r="4" spans="1:4" ht="28.5" customHeight="1" x14ac:dyDescent="0.2">
      <c r="A4" s="488" t="s">
        <v>386</v>
      </c>
      <c r="B4" s="488"/>
      <c r="C4" s="488"/>
      <c r="D4" s="488"/>
    </row>
    <row r="5" spans="1:4" ht="13.5" thickBot="1" x14ac:dyDescent="0.25">
      <c r="A5" s="28"/>
      <c r="B5" s="283"/>
      <c r="C5" s="28"/>
      <c r="D5" s="28"/>
    </row>
    <row r="6" spans="1:4" ht="26.25" thickBot="1" x14ac:dyDescent="0.25">
      <c r="A6" s="284" t="s">
        <v>62</v>
      </c>
      <c r="B6" s="285" t="s">
        <v>63</v>
      </c>
      <c r="C6" s="489" t="s">
        <v>78</v>
      </c>
      <c r="D6" s="490"/>
    </row>
    <row r="7" spans="1:4" ht="12.75" x14ac:dyDescent="0.2">
      <c r="A7" s="286">
        <v>1</v>
      </c>
      <c r="B7" s="287">
        <v>2</v>
      </c>
      <c r="C7" s="491">
        <v>3</v>
      </c>
      <c r="D7" s="492"/>
    </row>
    <row r="8" spans="1:4" ht="12.75" x14ac:dyDescent="0.2">
      <c r="A8" s="288" t="s">
        <v>180</v>
      </c>
      <c r="B8" s="63"/>
      <c r="C8" s="493" t="s">
        <v>241</v>
      </c>
      <c r="D8" s="494"/>
    </row>
    <row r="9" spans="1:4" ht="31.5" customHeight="1" x14ac:dyDescent="0.2">
      <c r="A9" s="288" t="s">
        <v>180</v>
      </c>
      <c r="B9" s="63" t="s">
        <v>79</v>
      </c>
      <c r="C9" s="495" t="s">
        <v>80</v>
      </c>
      <c r="D9" s="496"/>
    </row>
    <row r="10" spans="1:4" ht="31.5" customHeight="1" x14ac:dyDescent="0.2">
      <c r="A10" s="288" t="s">
        <v>180</v>
      </c>
      <c r="B10" s="63" t="s">
        <v>385</v>
      </c>
      <c r="C10" s="495" t="s">
        <v>157</v>
      </c>
      <c r="D10" s="496"/>
    </row>
    <row r="11" spans="1:4" ht="31.5" customHeight="1" x14ac:dyDescent="0.2">
      <c r="A11" s="288" t="s">
        <v>180</v>
      </c>
      <c r="B11" s="63" t="s">
        <v>370</v>
      </c>
      <c r="C11" s="485" t="s">
        <v>371</v>
      </c>
      <c r="D11" s="486"/>
    </row>
    <row r="12" spans="1:4" ht="36.75" customHeight="1" x14ac:dyDescent="0.2">
      <c r="A12" s="288" t="s">
        <v>180</v>
      </c>
      <c r="B12" s="63" t="s">
        <v>372</v>
      </c>
      <c r="C12" s="485" t="s">
        <v>373</v>
      </c>
      <c r="D12" s="487"/>
    </row>
    <row r="13" spans="1:4" ht="35.25" customHeight="1" x14ac:dyDescent="0.2">
      <c r="A13" s="288" t="s">
        <v>180</v>
      </c>
      <c r="B13" s="63" t="s">
        <v>374</v>
      </c>
      <c r="C13" s="485" t="s">
        <v>375</v>
      </c>
      <c r="D13" s="486"/>
    </row>
    <row r="14" spans="1:4" ht="36" customHeight="1" x14ac:dyDescent="0.2"/>
    <row r="15" spans="1:4" ht="44.25" customHeight="1" x14ac:dyDescent="0.2">
      <c r="A15" t="s">
        <v>555</v>
      </c>
      <c r="B15"/>
      <c r="C15"/>
      <c r="D15" t="s">
        <v>467</v>
      </c>
    </row>
    <row r="16" spans="1:4" ht="5.25" customHeight="1" x14ac:dyDescent="0.2">
      <c r="A16"/>
      <c r="B16"/>
      <c r="C16"/>
      <c r="D16"/>
    </row>
    <row r="17" spans="1:4" ht="6.75" customHeight="1" x14ac:dyDescent="0.2">
      <c r="A17"/>
      <c r="B17"/>
      <c r="C17"/>
      <c r="D17"/>
    </row>
    <row r="18" spans="1:4" ht="39" customHeight="1" x14ac:dyDescent="0.2">
      <c r="A18" t="s">
        <v>348</v>
      </c>
      <c r="B18"/>
      <c r="C18"/>
      <c r="D18" t="s">
        <v>349</v>
      </c>
    </row>
    <row r="19" spans="1:4" ht="5.25" customHeight="1" x14ac:dyDescent="0.2">
      <c r="A19"/>
      <c r="B19"/>
      <c r="C19"/>
    </row>
    <row r="20" spans="1:4" ht="33.75" customHeight="1" x14ac:dyDescent="0.2">
      <c r="A20" t="s">
        <v>312</v>
      </c>
      <c r="B20"/>
      <c r="C20"/>
    </row>
    <row r="21" spans="1:4" ht="8.25" customHeight="1" x14ac:dyDescent="0.2">
      <c r="A21"/>
      <c r="B21"/>
      <c r="C21"/>
    </row>
    <row r="22" spans="1:4" ht="4.5" customHeight="1" x14ac:dyDescent="0.2">
      <c r="A22"/>
      <c r="B22"/>
      <c r="C22"/>
    </row>
    <row r="23" spans="1:4" ht="30" customHeight="1" x14ac:dyDescent="0.2">
      <c r="A23" t="s">
        <v>358</v>
      </c>
      <c r="B23"/>
      <c r="C23"/>
    </row>
    <row r="24" spans="1:4" ht="37.5" customHeight="1" x14ac:dyDescent="0.2"/>
    <row r="25" spans="1:4" ht="39.75" customHeight="1" x14ac:dyDescent="0.2"/>
    <row r="26" spans="1:4" ht="17.25" customHeight="1" x14ac:dyDescent="0.2"/>
    <row r="27" spans="1:4" ht="25.5" customHeight="1" x14ac:dyDescent="0.2"/>
    <row r="28" spans="1:4" ht="93" customHeight="1" x14ac:dyDescent="0.2"/>
    <row r="29" spans="1:4" ht="50.25" customHeight="1" x14ac:dyDescent="0.2"/>
  </sheetData>
  <mergeCells count="9">
    <mergeCell ref="C11:D11"/>
    <mergeCell ref="C13:D13"/>
    <mergeCell ref="C12:D12"/>
    <mergeCell ref="A4:D4"/>
    <mergeCell ref="C6:D6"/>
    <mergeCell ref="C7:D7"/>
    <mergeCell ref="C8:D8"/>
    <mergeCell ref="C9:D9"/>
    <mergeCell ref="C10:D10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2017</vt:lpstr>
      <vt:lpstr>2017 (3)</vt:lpstr>
      <vt:lpstr>2016</vt:lpstr>
      <vt:lpstr>прил 1 дох</vt:lpstr>
      <vt:lpstr>прил 1.1 дох в ифнс (3)</vt:lpstr>
      <vt:lpstr>прил 2 адм Ст</vt:lpstr>
      <vt:lpstr>прил 2 адм</vt:lpstr>
      <vt:lpstr>прил 3 адм ист Ст (2)</vt:lpstr>
      <vt:lpstr>прил 3(2)</vt:lpstr>
      <vt:lpstr>прил 4 ист.Ст</vt:lpstr>
      <vt:lpstr>прил 5 ГРБС</vt:lpstr>
      <vt:lpstr>прил 6. расх</vt:lpstr>
      <vt:lpstr>прил 6(1)</vt:lpstr>
      <vt:lpstr>прил 7 Ст расх вед (2)</vt:lpstr>
      <vt:lpstr>прил 7 Ст расх вед</vt:lpstr>
      <vt:lpstr>приложение 8</vt:lpstr>
      <vt:lpstr>приложение 8 (2)</vt:lpstr>
      <vt:lpstr>прил 9 прогр</vt:lpstr>
      <vt:lpstr>прил10 мундолг 2016</vt:lpstr>
      <vt:lpstr>прил 11 прог.заимств 2016</vt:lpstr>
      <vt:lpstr>прил12 прог.гаран 2016</vt:lpstr>
      <vt:lpstr>прил 13</vt:lpstr>
      <vt:lpstr>прил 13 (1)</vt:lpstr>
      <vt:lpstr>прил 13 (2)</vt:lpstr>
    </vt:vector>
  </TitlesOfParts>
  <Company>rfu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</dc:creator>
  <cp:lastModifiedBy>Admin</cp:lastModifiedBy>
  <cp:lastPrinted>2016-12-15T00:59:20Z</cp:lastPrinted>
  <dcterms:created xsi:type="dcterms:W3CDTF">2007-04-26T00:59:46Z</dcterms:created>
  <dcterms:modified xsi:type="dcterms:W3CDTF">2017-01-23T05:57:56Z</dcterms:modified>
</cp:coreProperties>
</file>